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E:\ФІНАНСОВЕ  РОЗРАХУНКИ\Фінансові плани\Фінансові плани 2024 та зміни\"/>
    </mc:Choice>
  </mc:AlternateContent>
  <xr:revisionPtr revIDLastSave="0" documentId="8_{3BDB404C-B3F5-4DD4-860D-3E520AAE33B6}" xr6:coauthVersionLast="47" xr6:coauthVersionMax="47" xr10:uidLastSave="{00000000-0000-0000-0000-000000000000}"/>
  <bookViews>
    <workbookView xWindow="-108" yWindow="-108" windowWidth="23256" windowHeight="12576" tabRatio="837" xr2:uid="{00000000-000D-0000-FFFF-FFFF00000000}"/>
  </bookViews>
  <sheets>
    <sheet name="I. Фін план" sheetId="20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</externalReferences>
  <definedNames>
    <definedName name="__123Graph_XGRAPH3" hidden="1">[1]GDP!#REF!</definedName>
    <definedName name="aa">'[2]1993'!$A$1:$IV$3,'[2]1993'!$A$1:$A$65536</definedName>
    <definedName name="ad">'[3]МТР Газ України'!$B$1</definedName>
    <definedName name="as">'[4]МТР Газ України'!$B$1</definedName>
    <definedName name="asdf">[5]Inform!$E$6</definedName>
    <definedName name="asdfg">[5]Inform!$F$2</definedName>
    <definedName name="BuiltIn_Print_Area___1___1">#REF!</definedName>
    <definedName name="ClDate">[6]Inform!$E$6</definedName>
    <definedName name="ClDate_21">[7]Inform!$E$6</definedName>
    <definedName name="ClDate_25">[7]Inform!$E$6</definedName>
    <definedName name="ClDate_6">[8]Inform!$E$6</definedName>
    <definedName name="CompName">[6]Inform!$F$2</definedName>
    <definedName name="CompName_21">[7]Inform!$F$2</definedName>
    <definedName name="CompName_25">[7]Inform!$F$2</definedName>
    <definedName name="CompName_6">[8]Inform!$F$2</definedName>
    <definedName name="CompNameE">[6]Inform!$G$2</definedName>
    <definedName name="CompNameE_21">[7]Inform!$G$2</definedName>
    <definedName name="CompNameE_25">[7]Inform!$G$2</definedName>
    <definedName name="CompNameE_6">[8]Inform!$G$2</definedName>
    <definedName name="Cost_Category_National_ID">#REF!</definedName>
    <definedName name="Cе511">#REF!</definedName>
    <definedName name="d">'[9]МТР Газ України'!$B$4</definedName>
    <definedName name="dCPIb">[10]попер_роз!#REF!</definedName>
    <definedName name="dPPIb">[10]попер_роз!#REF!</definedName>
    <definedName name="ds">'[11]7  Інші витрати'!#REF!</definedName>
    <definedName name="Fact_Type_ID">#REF!</definedName>
    <definedName name="G">'[12]МТР Газ України'!$B$1</definedName>
    <definedName name="ij1sssss">'[13]7  Інші витрати'!#REF!</definedName>
    <definedName name="LastItem">[14]Лист1!$A$1</definedName>
    <definedName name="Load">'[15]МТР Газ України'!$B$4</definedName>
    <definedName name="Load_ID">'[16]МТР Газ України'!$B$4</definedName>
    <definedName name="Load_ID_10">'[17]7  Інші витрати'!#REF!</definedName>
    <definedName name="Load_ID_11">'[18]МТР Газ України'!$B$4</definedName>
    <definedName name="Load_ID_12">'[18]МТР Газ України'!$B$4</definedName>
    <definedName name="Load_ID_13">'[18]МТР Газ України'!$B$4</definedName>
    <definedName name="Load_ID_14">'[18]МТР Газ України'!$B$4</definedName>
    <definedName name="Load_ID_15">'[18]МТР Газ України'!$B$4</definedName>
    <definedName name="Load_ID_16">'[18]МТР Газ України'!$B$4</definedName>
    <definedName name="Load_ID_17">'[18]МТР Газ України'!$B$4</definedName>
    <definedName name="Load_ID_18">'[19]МТР Газ України'!$B$4</definedName>
    <definedName name="Load_ID_19">'[20]МТР Газ України'!$B$4</definedName>
    <definedName name="Load_ID_20">'[19]МТР Газ України'!$B$4</definedName>
    <definedName name="Load_ID_200">'[15]МТР Газ України'!$B$4</definedName>
    <definedName name="Load_ID_21">'[21]МТР Газ України'!$B$4</definedName>
    <definedName name="Load_ID_23">'[20]МТР Газ України'!$B$4</definedName>
    <definedName name="Load_ID_25">'[21]МТР Газ України'!$B$4</definedName>
    <definedName name="Load_ID_542">'[22]МТР Газ України'!$B$4</definedName>
    <definedName name="Load_ID_6">'[18]МТР Газ України'!$B$4</definedName>
    <definedName name="OpDate">[6]Inform!$E$5</definedName>
    <definedName name="OpDate_21">[7]Inform!$E$5</definedName>
    <definedName name="OpDate_25">[7]Inform!$E$5</definedName>
    <definedName name="OpDate_6">[8]Inform!$E$5</definedName>
    <definedName name="QR">[23]Inform!$E$5</definedName>
    <definedName name="qw">[5]Inform!$E$5</definedName>
    <definedName name="qwert">[5]Inform!$G$2</definedName>
    <definedName name="qwerty">'[4]МТР Газ України'!$B$4</definedName>
    <definedName name="ShowFil">[14]!ShowFil</definedName>
    <definedName name="SU_ID">#REF!</definedName>
    <definedName name="Time_ID">'[16]МТР Газ України'!$B$1</definedName>
    <definedName name="Time_ID_10">'[17]7  Інші витрати'!#REF!</definedName>
    <definedName name="Time_ID_11">'[18]МТР Газ України'!$B$1</definedName>
    <definedName name="Time_ID_12">'[18]МТР Газ України'!$B$1</definedName>
    <definedName name="Time_ID_13">'[18]МТР Газ України'!$B$1</definedName>
    <definedName name="Time_ID_14">'[18]МТР Газ України'!$B$1</definedName>
    <definedName name="Time_ID_15">'[18]МТР Газ України'!$B$1</definedName>
    <definedName name="Time_ID_16">'[18]МТР Газ України'!$B$1</definedName>
    <definedName name="Time_ID_17">'[18]МТР Газ України'!$B$1</definedName>
    <definedName name="Time_ID_18">'[19]МТР Газ України'!$B$1</definedName>
    <definedName name="Time_ID_19">'[20]МТР Газ України'!$B$1</definedName>
    <definedName name="Time_ID_20">'[19]МТР Газ України'!$B$1</definedName>
    <definedName name="Time_ID_21">'[21]МТР Газ України'!$B$1</definedName>
    <definedName name="Time_ID_23">'[20]МТР Газ України'!$B$1</definedName>
    <definedName name="Time_ID_25">'[21]МТР Газ України'!$B$1</definedName>
    <definedName name="Time_ID_6">'[18]МТР Газ України'!$B$1</definedName>
    <definedName name="Time_ID0">'[16]МТР Газ України'!$F$1</definedName>
    <definedName name="Time_ID0_10">'[17]7  Інші витрати'!#REF!</definedName>
    <definedName name="Time_ID0_11">'[18]МТР Газ України'!$F$1</definedName>
    <definedName name="Time_ID0_12">'[18]МТР Газ України'!$F$1</definedName>
    <definedName name="Time_ID0_13">'[18]МТР Газ України'!$F$1</definedName>
    <definedName name="Time_ID0_14">'[18]МТР Газ України'!$F$1</definedName>
    <definedName name="Time_ID0_15">'[18]МТР Газ України'!$F$1</definedName>
    <definedName name="Time_ID0_16">'[18]МТР Газ України'!$F$1</definedName>
    <definedName name="Time_ID0_17">'[18]МТР Газ України'!$F$1</definedName>
    <definedName name="Time_ID0_18">'[19]МТР Газ України'!$F$1</definedName>
    <definedName name="Time_ID0_19">'[20]МТР Газ України'!$F$1</definedName>
    <definedName name="Time_ID0_20">'[19]МТР Газ України'!$F$1</definedName>
    <definedName name="Time_ID0_21">'[21]МТР Газ України'!$F$1</definedName>
    <definedName name="Time_ID0_23">'[20]МТР Газ України'!$F$1</definedName>
    <definedName name="Time_ID0_25">'[21]МТР Газ України'!$F$1</definedName>
    <definedName name="Time_ID0_6">'[18]МТР Газ України'!$F$1</definedName>
    <definedName name="ttttttt">#REF!</definedName>
    <definedName name="Unit">[6]Inform!$E$38</definedName>
    <definedName name="Unit_21">[7]Inform!$E$38</definedName>
    <definedName name="Unit_25">[7]Inform!$E$38</definedName>
    <definedName name="Unit_6">[8]Inform!$E$38</definedName>
    <definedName name="WQER">'[24]МТР Газ України'!$B$4</definedName>
    <definedName name="wr">'[24]МТР Газ України'!$B$4</definedName>
    <definedName name="yyyy">#REF!</definedName>
    <definedName name="zx">'[4]МТР Газ України'!$F$1</definedName>
    <definedName name="zxc">[5]Inform!$E$38</definedName>
    <definedName name="а">'[13]7  Інші витрати'!#REF!</definedName>
    <definedName name="ав">#REF!</definedName>
    <definedName name="аен">'[24]МТР Газ України'!$B$4</definedName>
    <definedName name="_xlnm.Database">'[25]Ener '!$A$1:$G$2645</definedName>
    <definedName name="в">'[26]МТР Газ України'!$F$1</definedName>
    <definedName name="ватт">'[27]БАЗА  '!#REF!</definedName>
    <definedName name="Д">'[15]МТР Газ України'!$B$4</definedName>
    <definedName name="е">#REF!</definedName>
    <definedName name="є">#REF!</definedName>
    <definedName name="_xlnm.Print_Titles" localSheetId="0">'I. Фін план'!$34:$36</definedName>
    <definedName name="Заголовки_для_печати_МИ">'[28]1993'!$A$1:$IV$3,'[28]1993'!$A$1:$A$65536</definedName>
    <definedName name="і">[29]Inform!$F$2</definedName>
    <definedName name="ів">#REF!</definedName>
    <definedName name="ів___0">#REF!</definedName>
    <definedName name="ів_22">#REF!</definedName>
    <definedName name="ів_26">#REF!</definedName>
    <definedName name="іваіа">'[30]7  Інші витрати'!#REF!</definedName>
    <definedName name="іваф">#REF!</definedName>
    <definedName name="івів">'[12]МТР Газ України'!$B$1</definedName>
    <definedName name="іцу">[23]Inform!$G$2</definedName>
    <definedName name="йуц">#REF!</definedName>
    <definedName name="йцу">#REF!</definedName>
    <definedName name="йцуйй">#REF!</definedName>
    <definedName name="йцукц">'[30]7  Інші витрати'!#REF!</definedName>
    <definedName name="КЕ">#REF!</definedName>
    <definedName name="КЕ___0">#REF!</definedName>
    <definedName name="КЕ_22">#REF!</definedName>
    <definedName name="КЕ_26">#REF!</definedName>
    <definedName name="кен">#REF!</definedName>
    <definedName name="л">#REF!</definedName>
    <definedName name="_xlnm.Print_Area" localSheetId="0">'I. Фін план'!$A$1:$I$148</definedName>
    <definedName name="п">'[13]7  Інші витрати'!#REF!</definedName>
    <definedName name="пдв">'[15]МТР Газ України'!$B$4</definedName>
    <definedName name="пдв_утг">'[15]МТР Газ України'!$F$1</definedName>
    <definedName name="План">#REF!</definedName>
    <definedName name="Порівняльний_розрахунок_ціни_природного_газу__що_експортується____________________________________________________________________________________________________________________НАК__Нафтогаз_України___у_2005_році.">#REF!</definedName>
    <definedName name="ппп">[31]Inform!$E$6</definedName>
    <definedName name="р">#REF!</definedName>
    <definedName name="т">[32]Inform!$E$6</definedName>
    <definedName name="тариф">[33]Inform!$G$2</definedName>
    <definedName name="уйцукйцуйу">#REF!</definedName>
    <definedName name="уке">[34]Inform!$G$2</definedName>
    <definedName name="УТГ">'[15]МТР Газ України'!$B$4</definedName>
    <definedName name="фів">'[24]МТР Газ України'!$B$4</definedName>
    <definedName name="фіваіф">'[30]7  Інші витрати'!#REF!</definedName>
    <definedName name="фф">'[26]МТР Газ України'!$F$1</definedName>
    <definedName name="ц">'[13]7  Інші витрати'!#REF!</definedName>
    <definedName name="ччч">'[35]БАЗА  '!#REF!</definedName>
    <definedName name="ш">#REF!</definedName>
  </definedNames>
  <calcPr calcId="191029"/>
</workbook>
</file>

<file path=xl/calcChain.xml><?xml version="1.0" encoding="utf-8"?>
<calcChain xmlns="http://schemas.openxmlformats.org/spreadsheetml/2006/main">
  <c r="G77" i="20" l="1"/>
  <c r="H77" i="20"/>
  <c r="I77" i="20"/>
  <c r="G85" i="20"/>
  <c r="H85" i="20"/>
  <c r="I85" i="20"/>
  <c r="H40" i="20"/>
  <c r="I44" i="20"/>
  <c r="F44" i="20"/>
  <c r="C44" i="20"/>
  <c r="D44" i="20"/>
  <c r="G104" i="20"/>
  <c r="F104" i="20"/>
  <c r="E104" i="20" s="1"/>
  <c r="E98" i="20"/>
  <c r="E99" i="20"/>
  <c r="G105" i="20"/>
  <c r="H105" i="20"/>
  <c r="I105" i="20"/>
  <c r="F105" i="20"/>
  <c r="H104" i="20"/>
  <c r="I104" i="20"/>
  <c r="E101" i="20"/>
  <c r="G100" i="20"/>
  <c r="H100" i="20"/>
  <c r="I100" i="20"/>
  <c r="F100" i="20"/>
  <c r="H44" i="20"/>
  <c r="G44" i="20"/>
  <c r="E43" i="20"/>
  <c r="E42" i="20"/>
  <c r="I106" i="20"/>
  <c r="D106" i="20"/>
  <c r="C106" i="20"/>
  <c r="E100" i="20" l="1"/>
  <c r="D82" i="20"/>
  <c r="E41" i="20"/>
  <c r="E57" i="20"/>
  <c r="E59" i="20"/>
  <c r="E60" i="20"/>
  <c r="E61" i="20"/>
  <c r="E62" i="20"/>
  <c r="E63" i="20"/>
  <c r="E64" i="20"/>
  <c r="E65" i="20"/>
  <c r="E66" i="20"/>
  <c r="E67" i="20"/>
  <c r="E68" i="20"/>
  <c r="E56" i="20"/>
  <c r="I69" i="20"/>
  <c r="I107" i="20" s="1"/>
  <c r="H69" i="20"/>
  <c r="H107" i="20" s="1"/>
  <c r="G69" i="20"/>
  <c r="G107" i="20" s="1"/>
  <c r="D104" i="20"/>
  <c r="D105" i="20"/>
  <c r="C105" i="20"/>
  <c r="C104" i="20"/>
  <c r="F69" i="20" l="1"/>
  <c r="F107" i="20" s="1"/>
  <c r="E107" i="20" s="1"/>
  <c r="E69" i="20" l="1"/>
  <c r="E51" i="20"/>
  <c r="D69" i="20"/>
  <c r="C69" i="20"/>
  <c r="C82" i="20"/>
  <c r="I58" i="20"/>
  <c r="I73" i="20" s="1"/>
  <c r="H58" i="20"/>
  <c r="H73" i="20" s="1"/>
  <c r="G58" i="20"/>
  <c r="F58" i="20"/>
  <c r="D58" i="20"/>
  <c r="D103" i="20" s="1"/>
  <c r="C58" i="20"/>
  <c r="E55" i="20"/>
  <c r="E54" i="20"/>
  <c r="E53" i="20"/>
  <c r="E52" i="20"/>
  <c r="G73" i="20" l="1"/>
  <c r="C73" i="20"/>
  <c r="E58" i="20"/>
  <c r="F73" i="20"/>
  <c r="E73" i="20" s="1"/>
  <c r="C103" i="20"/>
  <c r="C107" i="20"/>
  <c r="D107" i="20"/>
  <c r="D73" i="20"/>
  <c r="I82" i="20" l="1"/>
  <c r="I103" i="20" s="1"/>
  <c r="H82" i="20"/>
  <c r="H103" i="20" s="1"/>
  <c r="G82" i="20"/>
  <c r="G103" i="20" s="1"/>
  <c r="F82" i="20"/>
  <c r="F103" i="20" s="1"/>
  <c r="E78" i="20"/>
  <c r="E79" i="20"/>
  <c r="E77" i="20"/>
  <c r="E39" i="20" l="1"/>
  <c r="D112" i="20" l="1"/>
  <c r="D96" i="20"/>
  <c r="E75" i="20"/>
  <c r="E76" i="20"/>
  <c r="E80" i="20"/>
  <c r="E81" i="20"/>
  <c r="E83" i="20"/>
  <c r="E84" i="20"/>
  <c r="E85" i="20"/>
  <c r="E86" i="20"/>
  <c r="E87" i="20"/>
  <c r="E88" i="20"/>
  <c r="E89" i="20"/>
  <c r="E90" i="20"/>
  <c r="E91" i="20"/>
  <c r="E92" i="20"/>
  <c r="E93" i="20"/>
  <c r="C96" i="20"/>
  <c r="C120" i="20"/>
  <c r="I108" i="20"/>
  <c r="H106" i="20"/>
  <c r="H108" i="20" s="1"/>
  <c r="G106" i="20"/>
  <c r="G108" i="20" s="1"/>
  <c r="F106" i="20"/>
  <c r="F108" i="20" s="1"/>
  <c r="D108" i="20"/>
  <c r="C108" i="20"/>
  <c r="G110" i="20"/>
  <c r="G120" i="20"/>
  <c r="H110" i="20"/>
  <c r="H130" i="20" s="1"/>
  <c r="H120" i="20"/>
  <c r="I110" i="20"/>
  <c r="I120" i="20"/>
  <c r="E129" i="20"/>
  <c r="C125" i="20"/>
  <c r="C112" i="20"/>
  <c r="C110" i="20"/>
  <c r="F110" i="20"/>
  <c r="F130" i="20" s="1"/>
  <c r="C47" i="20"/>
  <c r="E47" i="20"/>
  <c r="E49" i="20"/>
  <c r="E48" i="20"/>
  <c r="E46" i="20"/>
  <c r="D125" i="20"/>
  <c r="E127" i="20"/>
  <c r="E128" i="20"/>
  <c r="E126" i="20"/>
  <c r="G125" i="20"/>
  <c r="H125" i="20"/>
  <c r="I125" i="20"/>
  <c r="F125" i="20"/>
  <c r="D120" i="20"/>
  <c r="D130" i="20" s="1"/>
  <c r="E122" i="20"/>
  <c r="E123" i="20"/>
  <c r="E124" i="20"/>
  <c r="E121" i="20"/>
  <c r="F120" i="20"/>
  <c r="E111" i="20"/>
  <c r="E118" i="20"/>
  <c r="E117" i="20"/>
  <c r="E116" i="20"/>
  <c r="E115" i="20"/>
  <c r="E114" i="20"/>
  <c r="E113" i="20"/>
  <c r="I112" i="20"/>
  <c r="H112" i="20"/>
  <c r="G112" i="20"/>
  <c r="F112" i="20"/>
  <c r="E45" i="20"/>
  <c r="E40" i="20"/>
  <c r="E44" i="20" s="1"/>
  <c r="I130" i="20" l="1"/>
  <c r="G130" i="20"/>
  <c r="E108" i="20"/>
  <c r="G131" i="20"/>
  <c r="D131" i="20"/>
  <c r="C130" i="20"/>
  <c r="F131" i="20"/>
  <c r="I131" i="20"/>
  <c r="C131" i="20"/>
  <c r="H131" i="20"/>
  <c r="D132" i="20"/>
  <c r="H96" i="20"/>
  <c r="E125" i="20"/>
  <c r="E112" i="20"/>
  <c r="E120" i="20"/>
  <c r="I96" i="20"/>
  <c r="E106" i="20"/>
  <c r="E110" i="20"/>
  <c r="E105" i="20"/>
  <c r="E82" i="20"/>
  <c r="F96" i="20"/>
  <c r="G96" i="20"/>
  <c r="F132" i="20" l="1"/>
  <c r="H132" i="20"/>
  <c r="G132" i="20"/>
  <c r="I132" i="20"/>
  <c r="E103" i="20"/>
  <c r="E131" i="20"/>
  <c r="E130" i="20"/>
  <c r="E96" i="20"/>
  <c r="E132" i="20" l="1"/>
  <c r="C132" i="20"/>
</calcChain>
</file>

<file path=xl/sharedStrings.xml><?xml version="1.0" encoding="utf-8"?>
<sst xmlns="http://schemas.openxmlformats.org/spreadsheetml/2006/main" count="173" uniqueCount="144">
  <si>
    <t>капітальне будівництво</t>
  </si>
  <si>
    <t>придбання (виготовлення) основних засобів</t>
  </si>
  <si>
    <t>придбання (створення) нематеріальних активів</t>
  </si>
  <si>
    <t>за ЗКГНГ</t>
  </si>
  <si>
    <t>за СПОДУ</t>
  </si>
  <si>
    <t xml:space="preserve">за  КВЕД  </t>
  </si>
  <si>
    <t xml:space="preserve">Місцезнаходження  </t>
  </si>
  <si>
    <t xml:space="preserve">Телефон </t>
  </si>
  <si>
    <t xml:space="preserve">Підприємство  </t>
  </si>
  <si>
    <t xml:space="preserve">Організаційно-правова форма </t>
  </si>
  <si>
    <t xml:space="preserve">Вид економічної діяльності    </t>
  </si>
  <si>
    <t xml:space="preserve">Галузь     </t>
  </si>
  <si>
    <t xml:space="preserve">Код рядка </t>
  </si>
  <si>
    <t>Усього доходів</t>
  </si>
  <si>
    <t>Територія</t>
  </si>
  <si>
    <t>Форма власності</t>
  </si>
  <si>
    <t>придбання (виготовлення) інших необоротних матеріальних активів</t>
  </si>
  <si>
    <t>модернізація, модифікація (добудова, дообладнання, реконструкція) основних засобів</t>
  </si>
  <si>
    <t xml:space="preserve">         (ініціали, прізвище)    </t>
  </si>
  <si>
    <t>Усього витрат</t>
  </si>
  <si>
    <t>за КОПФГ</t>
  </si>
  <si>
    <t xml:space="preserve">за ЄДРПОУ </t>
  </si>
  <si>
    <t xml:space="preserve">У тому числі за кварталами </t>
  </si>
  <si>
    <t>Стандарти звітності П(с)БОУ</t>
  </si>
  <si>
    <t>Стандарти звітності МСФЗ</t>
  </si>
  <si>
    <t>_________________________</t>
  </si>
  <si>
    <t>Коди</t>
  </si>
  <si>
    <t>Найменування показника</t>
  </si>
  <si>
    <t xml:space="preserve">               (підпис)</t>
  </si>
  <si>
    <t>капітальний ремонт</t>
  </si>
  <si>
    <t>Інші витрати (розшифрувати)</t>
  </si>
  <si>
    <t>Х</t>
  </si>
  <si>
    <t>Одиниця виміру, грн.</t>
  </si>
  <si>
    <t>I. Фінансові результати</t>
  </si>
  <si>
    <t>Уточнений</t>
  </si>
  <si>
    <t>Зміни</t>
  </si>
  <si>
    <t>зробити позначку "Х"</t>
  </si>
  <si>
    <t>Дохід (виручка) від реалізації продукції (товарів, робіт, послуг)</t>
  </si>
  <si>
    <t>тис. грн.</t>
  </si>
  <si>
    <t>Амортизація</t>
  </si>
  <si>
    <t>Капітальні інвестиції, усього, у тому числі:</t>
  </si>
  <si>
    <t>Доходи і витрати від операційної діяльності (деталізація)</t>
  </si>
  <si>
    <t>доходи з місцевого бюджету цільового фінансування по капітальних видатках</t>
  </si>
  <si>
    <t>ІІІ. Інвестиційна діяльність</t>
  </si>
  <si>
    <t>Нерозподілені доходи</t>
  </si>
  <si>
    <t>Податкова заборгованість</t>
  </si>
  <si>
    <t>ІV. Фінансова діяльність</t>
  </si>
  <si>
    <t>Доходи від інвестиційної діяльності, у т.ч.:</t>
  </si>
  <si>
    <t>Доходи від фінансової діяльності за зобов’язаннями, у т. ч.:</t>
  </si>
  <si>
    <t xml:space="preserve">кредити </t>
  </si>
  <si>
    <t>позики</t>
  </si>
  <si>
    <t>депозити</t>
  </si>
  <si>
    <t>Інші надходження (розшифрувати)</t>
  </si>
  <si>
    <t>Витрати від фінансової діяльності за зобов’язаннями, у т. ч.:</t>
  </si>
  <si>
    <t>Штатна чисельність працівників</t>
  </si>
  <si>
    <t>Заборгованість перед працівниками за заробітною платою</t>
  </si>
  <si>
    <t>Заробітна плата</t>
  </si>
  <si>
    <t>Нарахування на оплату праці</t>
  </si>
  <si>
    <t>Предмети, матеріали, обладнання та інвентар</t>
  </si>
  <si>
    <t>Медикаменти та перев'язувальні матеріали</t>
  </si>
  <si>
    <t>Продукти харчування</t>
  </si>
  <si>
    <t>Оплата послуг (крім комунальних)</t>
  </si>
  <si>
    <t>Видатки на відрядження</t>
  </si>
  <si>
    <t>Оплата теплопостачання</t>
  </si>
  <si>
    <t>Оплата водопостачання та водовідведення</t>
  </si>
  <si>
    <t>Оплата електроенергії</t>
  </si>
  <si>
    <t>Оплата природного газу</t>
  </si>
  <si>
    <t>Оплата інших енергоносіїв</t>
  </si>
  <si>
    <t>Оплата енергосервісу</t>
  </si>
  <si>
    <t>Окремі заходи по реалізації державних (регіональних) програм, не віднесені до заходів розвитку</t>
  </si>
  <si>
    <t>Оплата комунальних послуг та енергоносіїв, в тому числі:</t>
  </si>
  <si>
    <t>Соціальне забезпечення</t>
  </si>
  <si>
    <t>Інші поточні видатки</t>
  </si>
  <si>
    <t>*Розшифрувати за напрямками витрат, які несе підприємство</t>
  </si>
  <si>
    <t>Інші доходи від операційної діяльності, в т.ч.:</t>
  </si>
  <si>
    <t>дохід від реалізації необоротних активів</t>
  </si>
  <si>
    <t>Інші операційні витрати (розшифрувати*)</t>
  </si>
  <si>
    <t>ІІ. Елементи операційних витрат</t>
  </si>
  <si>
    <t>Вартість основних засобів</t>
  </si>
  <si>
    <t>Дебіторська заборгованість</t>
  </si>
  <si>
    <t>Кредиторська заборгованість</t>
  </si>
  <si>
    <t>Комунальне підприємство</t>
  </si>
  <si>
    <t>тис.грн</t>
  </si>
  <si>
    <t>V. Додаткова інформація</t>
  </si>
  <si>
    <t>дохід від операційної оренди активів, дохід від платних послуг</t>
  </si>
  <si>
    <t>ЗАТВЕРДЖЕНО</t>
  </si>
  <si>
    <t>План</t>
  </si>
  <si>
    <t>Витрати з місцевого бюджету</t>
  </si>
  <si>
    <t>Полтавська область, Лубенський район</t>
  </si>
  <si>
    <t>Інші види діяльності з прибирання</t>
  </si>
  <si>
    <t>81.29</t>
  </si>
  <si>
    <t>за КАТОТТГ</t>
  </si>
  <si>
    <t>Міський голова</t>
  </si>
  <si>
    <t>(посада уповноваженої особи)</t>
  </si>
  <si>
    <t xml:space="preserve">               Сергій ВОЛОШИН</t>
  </si>
  <si>
    <t>М.П.           (підпис, імя, прізвище)</t>
  </si>
  <si>
    <t>дата</t>
  </si>
  <si>
    <t>Разом (сума рядків 300 - 341)</t>
  </si>
  <si>
    <t>Судовий збір</t>
  </si>
  <si>
    <t>Інші операційні витрати:</t>
  </si>
  <si>
    <t>Податки та збори</t>
  </si>
  <si>
    <t>Штрафні санкції</t>
  </si>
  <si>
    <t>Витрати з власних коштів</t>
  </si>
  <si>
    <t>Матеріальні затрати (сума рядків 220+240+320+340)</t>
  </si>
  <si>
    <r>
      <t>Інші операційні витрати</t>
    </r>
    <r>
      <rPr>
        <sz val="11"/>
        <rFont val="Times New Roman"/>
        <family val="1"/>
        <charset val="204"/>
      </rPr>
      <t xml:space="preserve"> (сума рядків 230+250+260+330)</t>
    </r>
  </si>
  <si>
    <t xml:space="preserve">    (посада)</t>
  </si>
  <si>
    <t>ПОГОДЖЕНО:    Начальник фінансового управління</t>
  </si>
  <si>
    <t>Людмила БРОВКО</t>
  </si>
  <si>
    <t>Комунальне підприємство "Добробут" Хорольської міської ради Лубенського району Полтавської області</t>
  </si>
  <si>
    <t>40504448</t>
  </si>
  <si>
    <t>UA53040110320081945</t>
  </si>
  <si>
    <t>37821, Полтавська область, Лубенський район, с.Клепачі, вулиця Перемоги, буд.8</t>
  </si>
  <si>
    <t>Дохід з місцевого бюджету за програмою покращення благоустрою старостинських округів Хорольської міської ради Лубенського району Полтавської області на 2022-2024 роки для КП "Добробут"</t>
  </si>
  <si>
    <t>Разом (сума рядків 200 - 260)</t>
  </si>
  <si>
    <t>Житлово-комунальне господарство</t>
  </si>
  <si>
    <t>Чисельність працівників</t>
  </si>
  <si>
    <t>Прізвище та ініціали керівника</t>
  </si>
  <si>
    <t>Основні фінансові показники підприємства</t>
  </si>
  <si>
    <t>260/1</t>
  </si>
  <si>
    <t>262/2</t>
  </si>
  <si>
    <t>262/3</t>
  </si>
  <si>
    <t>І  квартал</t>
  </si>
  <si>
    <t>ІІ  квартал</t>
  </si>
  <si>
    <t>ІІІ  квартал</t>
  </si>
  <si>
    <t>ІV квартал</t>
  </si>
  <si>
    <t>Дохід з місцевого бюджету за програмою  (назва програми)</t>
  </si>
  <si>
    <t>Інші операційні доходи (розшифрувати)</t>
  </si>
  <si>
    <t>Разом (сума рядків 100-160)</t>
  </si>
  <si>
    <t xml:space="preserve"> </t>
  </si>
  <si>
    <t>Остапенко Роман Володимирович</t>
  </si>
  <si>
    <t>ФІНАНСОВИЙ ПЛАН ПІДПРИЄМСТВА НА 2024 рік</t>
  </si>
  <si>
    <t>Довідка:      факт минулого    2023 р.</t>
  </si>
  <si>
    <t>Довідка: фінансовий  план 2023р.</t>
  </si>
  <si>
    <t>Плановий  2024 р.</t>
  </si>
  <si>
    <t>Роман ОСТАПЕНКО</t>
  </si>
  <si>
    <t>Директор</t>
  </si>
  <si>
    <t>Проєкт</t>
  </si>
  <si>
    <t>Інші доходи (дохід від Фонду загальнообов'язкового державного соціального страхування на випадок безробіття, спрямованих на фінансування суспільно корисних робіт)</t>
  </si>
  <si>
    <t>Витрати Фонду загальнообов'язкового державного соціального страхування на випадок безробіття, спрямованих на фінансування суспільно корисних робіт</t>
  </si>
  <si>
    <t>Разом (сума рядків 351+352)</t>
  </si>
  <si>
    <t>Витрати на оплату праці (сума рядків 200+300+351)</t>
  </si>
  <si>
    <r>
      <t xml:space="preserve">Відрахування на соціальні заходи </t>
    </r>
    <r>
      <rPr>
        <sz val="12"/>
        <rFont val="Times New Roman"/>
        <family val="1"/>
        <charset val="204"/>
      </rPr>
      <t>(сума рядків 210+310+352)</t>
    </r>
  </si>
  <si>
    <t>Разом (сума рядків 270+350+360)</t>
  </si>
  <si>
    <t xml:space="preserve">      (змінений від 14.08.2024р.)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</si>
</sst>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164" formatCode="#,##0&quot;р.&quot;;[Red]\-#,##0&quot;р.&quot;"/>
    <numFmt numFmtId="165" formatCode="#,##0.00&quot;р.&quot;;\-#,##0.00&quot;р.&quot;"/>
    <numFmt numFmtId="166" formatCode="_-* #,##0.00_р_._-;\-* #,##0.00_р_._-;_-* &quot;-&quot;??_р_._-;_-@_-"/>
    <numFmt numFmtId="167" formatCode="_-* #,##0.00_₴_-;\-* #,##0.00_₴_-;_-* &quot;-&quot;??_₴_-;_-@_-"/>
    <numFmt numFmtId="168" formatCode="_-* #,##0.00\ _г_р_н_._-;\-* #,##0.00\ _г_р_н_._-;_-* &quot;-&quot;??\ _г_р_н_._-;_-@_-"/>
    <numFmt numFmtId="169" formatCode="0.0"/>
    <numFmt numFmtId="170" formatCode="#,##0.0"/>
    <numFmt numFmtId="171" formatCode="###\ ##0.000"/>
    <numFmt numFmtId="172" formatCode="_(&quot;$&quot;* #,##0.00_);_(&quot;$&quot;* \(#,##0.00\);_(&quot;$&quot;* &quot;-&quot;??_);_(@_)"/>
    <numFmt numFmtId="173" formatCode="_(* #,##0_);_(* \(#,##0\);_(* &quot;-&quot;_);_(@_)"/>
    <numFmt numFmtId="174" formatCode="_(* #,##0.00_);_(* \(#,##0.00\);_(* &quot;-&quot;??_);_(@_)"/>
    <numFmt numFmtId="175" formatCode="#,##0.0_ ;[Red]\-#,##0.0\ "/>
    <numFmt numFmtId="176" formatCode="0.0;\(0.0\);\ ;\-"/>
    <numFmt numFmtId="177" formatCode="_(* #,##0.0_);_(* \(#,##0.0\);_(* &quot;-&quot;_);_(@_)"/>
  </numFmts>
  <fonts count="69"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0"/>
      <name val="Arial Cyr"/>
      <charset val="204"/>
    </font>
    <font>
      <sz val="8"/>
      <name val="Arial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8"/>
      <name val="Arial"/>
      <family val="2"/>
    </font>
    <font>
      <sz val="10"/>
      <name val="Arial"/>
      <family val="2"/>
      <charset val="204"/>
    </font>
    <font>
      <sz val="10"/>
      <name val="Arial Cyr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Helv"/>
      <charset val="204"/>
    </font>
    <font>
      <sz val="11"/>
      <color indexed="8"/>
      <name val="Arial Cyr"/>
      <family val="2"/>
      <charset val="204"/>
    </font>
    <font>
      <sz val="11"/>
      <color indexed="9"/>
      <name val="Arial Cyr"/>
      <family val="2"/>
      <charset val="204"/>
    </font>
    <font>
      <b/>
      <sz val="12"/>
      <name val="Arial"/>
      <family val="2"/>
      <charset val="204"/>
    </font>
    <font>
      <sz val="10"/>
      <name val="FreeSet"/>
      <family val="2"/>
    </font>
    <font>
      <u/>
      <sz val="10"/>
      <color indexed="12"/>
      <name val="Arial"/>
      <family val="2"/>
      <charset val="204"/>
    </font>
    <font>
      <b/>
      <sz val="14"/>
      <name val="Arial"/>
      <family val="2"/>
      <charset val="204"/>
    </font>
    <font>
      <b/>
      <sz val="12"/>
      <color indexed="9"/>
      <name val="Arial"/>
      <family val="2"/>
      <charset val="204"/>
    </font>
    <font>
      <b/>
      <i/>
      <sz val="14"/>
      <name val="Arial"/>
      <family val="2"/>
      <charset val="204"/>
    </font>
    <font>
      <b/>
      <i/>
      <sz val="14"/>
      <color indexed="9"/>
      <name val="Arial"/>
      <family val="2"/>
      <charset val="204"/>
    </font>
    <font>
      <b/>
      <i/>
      <sz val="12"/>
      <color indexed="9"/>
      <name val="Arial"/>
      <family val="2"/>
      <charset val="204"/>
    </font>
    <font>
      <b/>
      <sz val="11"/>
      <name val="Arial"/>
      <family val="2"/>
      <charset val="204"/>
    </font>
    <font>
      <b/>
      <sz val="11"/>
      <color indexed="9"/>
      <name val="Arial"/>
      <family val="2"/>
      <charset val="204"/>
    </font>
    <font>
      <sz val="12"/>
      <color indexed="9"/>
      <name val="Bookman Old Style"/>
      <family val="1"/>
      <charset val="204"/>
    </font>
    <font>
      <sz val="11"/>
      <name val="Arial"/>
      <family val="2"/>
      <charset val="204"/>
    </font>
    <font>
      <sz val="11"/>
      <color indexed="9"/>
      <name val="Arial"/>
      <family val="2"/>
      <charset val="204"/>
    </font>
    <font>
      <i/>
      <sz val="11"/>
      <name val="Arial"/>
      <family val="2"/>
      <charset val="204"/>
    </font>
    <font>
      <b/>
      <i/>
      <sz val="11"/>
      <color indexed="9"/>
      <name val="Arial"/>
      <family val="2"/>
      <charset val="204"/>
    </font>
    <font>
      <b/>
      <sz val="10"/>
      <name val="Arial"/>
      <family val="2"/>
      <charset val="204"/>
    </font>
    <font>
      <sz val="11"/>
      <color indexed="62"/>
      <name val="Arial Cyr"/>
      <family val="2"/>
      <charset val="204"/>
    </font>
    <font>
      <b/>
      <sz val="11"/>
      <color indexed="63"/>
      <name val="Arial Cyr"/>
      <family val="2"/>
      <charset val="204"/>
    </font>
    <font>
      <b/>
      <sz val="11"/>
      <color indexed="52"/>
      <name val="Arial Cyr"/>
      <family val="2"/>
      <charset val="204"/>
    </font>
    <font>
      <b/>
      <sz val="15"/>
      <color indexed="56"/>
      <name val="Arial Cyr"/>
      <family val="2"/>
      <charset val="204"/>
    </font>
    <font>
      <b/>
      <sz val="13"/>
      <color indexed="56"/>
      <name val="Arial Cyr"/>
      <family val="2"/>
      <charset val="204"/>
    </font>
    <font>
      <b/>
      <sz val="11"/>
      <color indexed="56"/>
      <name val="Arial Cyr"/>
      <family val="2"/>
      <charset val="204"/>
    </font>
    <font>
      <b/>
      <sz val="11"/>
      <color indexed="8"/>
      <name val="Arial Cyr"/>
      <family val="2"/>
      <charset val="204"/>
    </font>
    <font>
      <b/>
      <sz val="11"/>
      <color indexed="9"/>
      <name val="Arial Cyr"/>
      <family val="2"/>
      <charset val="204"/>
    </font>
    <font>
      <sz val="11"/>
      <color indexed="60"/>
      <name val="Arial Cyr"/>
      <family val="2"/>
      <charset val="204"/>
    </font>
    <font>
      <sz val="11"/>
      <color indexed="20"/>
      <name val="Arial Cyr"/>
      <family val="2"/>
      <charset val="204"/>
    </font>
    <font>
      <i/>
      <sz val="11"/>
      <color indexed="23"/>
      <name val="Arial Cyr"/>
      <family val="2"/>
      <charset val="204"/>
    </font>
    <font>
      <sz val="12"/>
      <name val="Arial Cyr"/>
      <family val="2"/>
      <charset val="204"/>
    </font>
    <font>
      <sz val="11"/>
      <color indexed="52"/>
      <name val="Arial Cyr"/>
      <family val="2"/>
      <charset val="204"/>
    </font>
    <font>
      <sz val="10"/>
      <name val="Helv"/>
    </font>
    <font>
      <sz val="11"/>
      <color indexed="10"/>
      <name val="Arial Cyr"/>
      <family val="2"/>
      <charset val="204"/>
    </font>
    <font>
      <sz val="12"/>
      <name val="Journal"/>
    </font>
    <font>
      <sz val="11"/>
      <color indexed="17"/>
      <name val="Arial Cyr"/>
      <family val="2"/>
      <charset val="204"/>
    </font>
    <font>
      <sz val="10"/>
      <name val="Tahoma"/>
      <family val="2"/>
      <charset val="204"/>
    </font>
    <font>
      <sz val="10"/>
      <name val="Petersburg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</fonts>
  <fills count="2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9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52">
    <xf numFmtId="0" fontId="0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28" fillId="2" borderId="0" applyNumberFormat="0" applyBorder="0" applyAlignment="0" applyProtection="0"/>
    <xf numFmtId="0" fontId="1" fillId="2" borderId="0" applyNumberFormat="0" applyBorder="0" applyAlignment="0" applyProtection="0"/>
    <xf numFmtId="0" fontId="28" fillId="3" borderId="0" applyNumberFormat="0" applyBorder="0" applyAlignment="0" applyProtection="0"/>
    <xf numFmtId="0" fontId="1" fillId="3" borderId="0" applyNumberFormat="0" applyBorder="0" applyAlignment="0" applyProtection="0"/>
    <xf numFmtId="0" fontId="28" fillId="4" borderId="0" applyNumberFormat="0" applyBorder="0" applyAlignment="0" applyProtection="0"/>
    <xf numFmtId="0" fontId="1" fillId="4" borderId="0" applyNumberFormat="0" applyBorder="0" applyAlignment="0" applyProtection="0"/>
    <xf numFmtId="0" fontId="28" fillId="5" borderId="0" applyNumberFormat="0" applyBorder="0" applyAlignment="0" applyProtection="0"/>
    <xf numFmtId="0" fontId="1" fillId="5" borderId="0" applyNumberFormat="0" applyBorder="0" applyAlignment="0" applyProtection="0"/>
    <xf numFmtId="0" fontId="28" fillId="6" borderId="0" applyNumberFormat="0" applyBorder="0" applyAlignment="0" applyProtection="0"/>
    <xf numFmtId="0" fontId="1" fillId="6" borderId="0" applyNumberFormat="0" applyBorder="0" applyAlignment="0" applyProtection="0"/>
    <xf numFmtId="0" fontId="28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8" fillId="8" borderId="0" applyNumberFormat="0" applyBorder="0" applyAlignment="0" applyProtection="0"/>
    <xf numFmtId="0" fontId="1" fillId="8" borderId="0" applyNumberFormat="0" applyBorder="0" applyAlignment="0" applyProtection="0"/>
    <xf numFmtId="0" fontId="28" fillId="9" borderId="0" applyNumberFormat="0" applyBorder="0" applyAlignment="0" applyProtection="0"/>
    <xf numFmtId="0" fontId="1" fillId="9" borderId="0" applyNumberFormat="0" applyBorder="0" applyAlignment="0" applyProtection="0"/>
    <xf numFmtId="0" fontId="28" fillId="10" borderId="0" applyNumberFormat="0" applyBorder="0" applyAlignment="0" applyProtection="0"/>
    <xf numFmtId="0" fontId="1" fillId="10" borderId="0" applyNumberFormat="0" applyBorder="0" applyAlignment="0" applyProtection="0"/>
    <xf numFmtId="0" fontId="28" fillId="5" borderId="0" applyNumberFormat="0" applyBorder="0" applyAlignment="0" applyProtection="0"/>
    <xf numFmtId="0" fontId="1" fillId="5" borderId="0" applyNumberFormat="0" applyBorder="0" applyAlignment="0" applyProtection="0"/>
    <xf numFmtId="0" fontId="28" fillId="8" borderId="0" applyNumberFormat="0" applyBorder="0" applyAlignment="0" applyProtection="0"/>
    <xf numFmtId="0" fontId="1" fillId="8" borderId="0" applyNumberFormat="0" applyBorder="0" applyAlignment="0" applyProtection="0"/>
    <xf numFmtId="0" fontId="28" fillId="11" borderId="0" applyNumberFormat="0" applyBorder="0" applyAlignment="0" applyProtection="0"/>
    <xf numFmtId="0" fontId="1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29" fillId="12" borderId="0" applyNumberFormat="0" applyBorder="0" applyAlignment="0" applyProtection="0"/>
    <xf numFmtId="0" fontId="11" fillId="12" borderId="0" applyNumberFormat="0" applyBorder="0" applyAlignment="0" applyProtection="0"/>
    <xf numFmtId="0" fontId="29" fillId="9" borderId="0" applyNumberFormat="0" applyBorder="0" applyAlignment="0" applyProtection="0"/>
    <xf numFmtId="0" fontId="11" fillId="9" borderId="0" applyNumberFormat="0" applyBorder="0" applyAlignment="0" applyProtection="0"/>
    <xf numFmtId="0" fontId="29" fillId="10" borderId="0" applyNumberFormat="0" applyBorder="0" applyAlignment="0" applyProtection="0"/>
    <xf numFmtId="0" fontId="11" fillId="10" borderId="0" applyNumberFormat="0" applyBorder="0" applyAlignment="0" applyProtection="0"/>
    <xf numFmtId="0" fontId="29" fillId="13" borderId="0" applyNumberFormat="0" applyBorder="0" applyAlignment="0" applyProtection="0"/>
    <xf numFmtId="0" fontId="11" fillId="13" borderId="0" applyNumberFormat="0" applyBorder="0" applyAlignment="0" applyProtection="0"/>
    <xf numFmtId="0" fontId="29" fillId="14" borderId="0" applyNumberFormat="0" applyBorder="0" applyAlignment="0" applyProtection="0"/>
    <xf numFmtId="0" fontId="11" fillId="14" borderId="0" applyNumberFormat="0" applyBorder="0" applyAlignment="0" applyProtection="0"/>
    <xf numFmtId="0" fontId="29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22" fillId="3" borderId="0" applyNumberFormat="0" applyBorder="0" applyAlignment="0" applyProtection="0"/>
    <xf numFmtId="0" fontId="14" fillId="20" borderId="1" applyNumberFormat="0" applyAlignment="0" applyProtection="0"/>
    <xf numFmtId="0" fontId="19" fillId="21" borderId="2" applyNumberFormat="0" applyAlignment="0" applyProtection="0"/>
    <xf numFmtId="49" fontId="30" fillId="0" borderId="3">
      <alignment horizontal="center" vertical="center"/>
      <protection locked="0"/>
    </xf>
    <xf numFmtId="49" fontId="30" fillId="0" borderId="3">
      <alignment horizontal="center" vertical="center"/>
      <protection locked="0"/>
    </xf>
    <xf numFmtId="49" fontId="30" fillId="0" borderId="3">
      <alignment horizontal="center" vertical="center"/>
      <protection locked="0"/>
    </xf>
    <xf numFmtId="49" fontId="30" fillId="0" borderId="3">
      <alignment horizontal="center" vertical="center"/>
      <protection locked="0"/>
    </xf>
    <xf numFmtId="49" fontId="30" fillId="0" borderId="3">
      <alignment horizontal="center" vertical="center"/>
      <protection locked="0"/>
    </xf>
    <xf numFmtId="49" fontId="30" fillId="0" borderId="3">
      <alignment horizontal="center" vertical="center"/>
      <protection locked="0"/>
    </xf>
    <xf numFmtId="49" fontId="30" fillId="0" borderId="3">
      <alignment horizontal="center" vertical="center"/>
      <protection locked="0"/>
    </xf>
    <xf numFmtId="49" fontId="30" fillId="0" borderId="3">
      <alignment horizontal="center" vertical="center"/>
      <protection locked="0"/>
    </xf>
    <xf numFmtId="49" fontId="30" fillId="0" borderId="3">
      <alignment horizontal="center" vertical="center"/>
      <protection locked="0"/>
    </xf>
    <xf numFmtId="49" fontId="30" fillId="0" borderId="3">
      <alignment horizontal="center" vertical="center"/>
      <protection locked="0"/>
    </xf>
    <xf numFmtId="49" fontId="30" fillId="0" borderId="3">
      <alignment horizontal="center" vertical="center"/>
      <protection locked="0"/>
    </xf>
    <xf numFmtId="49" fontId="30" fillId="0" borderId="3">
      <alignment horizontal="center" vertical="center"/>
      <protection locked="0"/>
    </xf>
    <xf numFmtId="49" fontId="30" fillId="0" borderId="3">
      <alignment horizontal="center" vertical="center"/>
      <protection locked="0"/>
    </xf>
    <xf numFmtId="168" fontId="9" fillId="0" borderId="0" applyFont="0" applyFill="0" applyBorder="0" applyAlignment="0" applyProtection="0"/>
    <xf numFmtId="49" fontId="9" fillId="0" borderId="3">
      <alignment horizontal="left" vertical="center"/>
      <protection locked="0"/>
    </xf>
    <xf numFmtId="49" fontId="9" fillId="0" borderId="3">
      <alignment horizontal="left" vertical="center"/>
      <protection locked="0"/>
    </xf>
    <xf numFmtId="49" fontId="9" fillId="0" borderId="3">
      <alignment horizontal="left" vertical="center"/>
      <protection locked="0"/>
    </xf>
    <xf numFmtId="49" fontId="9" fillId="0" borderId="3">
      <alignment horizontal="left" vertical="center"/>
      <protection locked="0"/>
    </xf>
    <xf numFmtId="49" fontId="9" fillId="0" borderId="3">
      <alignment horizontal="left" vertical="center"/>
      <protection locked="0"/>
    </xf>
    <xf numFmtId="49" fontId="9" fillId="0" borderId="3">
      <alignment horizontal="left" vertical="center"/>
      <protection locked="0"/>
    </xf>
    <xf numFmtId="49" fontId="9" fillId="0" borderId="3">
      <alignment horizontal="left" vertical="center"/>
      <protection locked="0"/>
    </xf>
    <xf numFmtId="49" fontId="9" fillId="0" borderId="3">
      <alignment horizontal="left" vertical="center"/>
      <protection locked="0"/>
    </xf>
    <xf numFmtId="49" fontId="9" fillId="0" borderId="3">
      <alignment horizontal="left" vertical="center"/>
      <protection locked="0"/>
    </xf>
    <xf numFmtId="49" fontId="9" fillId="0" borderId="3">
      <alignment horizontal="left" vertical="center"/>
      <protection locked="0"/>
    </xf>
    <xf numFmtId="49" fontId="9" fillId="0" borderId="3">
      <alignment horizontal="left" vertical="center"/>
      <protection locked="0"/>
    </xf>
    <xf numFmtId="49" fontId="9" fillId="0" borderId="3">
      <alignment horizontal="left" vertical="center"/>
      <protection locked="0"/>
    </xf>
    <xf numFmtId="49" fontId="9" fillId="0" borderId="3">
      <alignment horizontal="left" vertical="center"/>
      <protection locked="0"/>
    </xf>
    <xf numFmtId="49" fontId="9" fillId="0" borderId="3">
      <alignment horizontal="left" vertical="center"/>
      <protection locked="0"/>
    </xf>
    <xf numFmtId="49" fontId="9" fillId="0" borderId="3">
      <alignment horizontal="left" vertical="center"/>
      <protection locked="0"/>
    </xf>
    <xf numFmtId="49" fontId="9" fillId="0" borderId="3">
      <alignment horizontal="left" vertical="center"/>
      <protection locked="0"/>
    </xf>
    <xf numFmtId="49" fontId="9" fillId="0" borderId="3">
      <alignment horizontal="left" vertical="center"/>
      <protection locked="0"/>
    </xf>
    <xf numFmtId="0" fontId="23" fillId="0" borderId="0" applyNumberFormat="0" applyFill="0" applyBorder="0" applyAlignment="0" applyProtection="0"/>
    <xf numFmtId="171" fontId="31" fillId="0" borderId="0" applyAlignment="0">
      <alignment wrapText="1"/>
    </xf>
    <xf numFmtId="0" fontId="26" fillId="4" borderId="0" applyNumberFormat="0" applyBorder="0" applyAlignment="0" applyProtection="0"/>
    <xf numFmtId="0" fontId="15" fillId="0" borderId="4" applyNumberFormat="0" applyFill="0" applyAlignment="0" applyProtection="0"/>
    <xf numFmtId="0" fontId="16" fillId="0" borderId="5" applyNumberFormat="0" applyFill="0" applyAlignment="0" applyProtection="0"/>
    <xf numFmtId="0" fontId="17" fillId="0" borderId="6" applyNumberFormat="0" applyFill="0" applyAlignment="0" applyProtection="0"/>
    <xf numFmtId="0" fontId="17" fillId="0" borderId="0" applyNumberFormat="0" applyFill="0" applyBorder="0" applyAlignment="0" applyProtection="0"/>
    <xf numFmtId="0" fontId="32" fillId="0" borderId="0" applyNumberFormat="0" applyFill="0" applyBorder="0" applyAlignment="0" applyProtection="0">
      <alignment vertical="top"/>
      <protection locked="0"/>
    </xf>
    <xf numFmtId="0" fontId="12" fillId="7" borderId="1" applyNumberFormat="0" applyAlignment="0" applyProtection="0"/>
    <xf numFmtId="49" fontId="9" fillId="0" borderId="0" applyNumberFormat="0" applyFont="0" applyAlignment="0">
      <alignment vertical="top" wrapText="1"/>
      <protection locked="0"/>
    </xf>
    <xf numFmtId="49" fontId="9" fillId="0" borderId="0" applyNumberFormat="0" applyFont="0" applyAlignment="0">
      <alignment vertical="top" wrapText="1"/>
    </xf>
    <xf numFmtId="49" fontId="9" fillId="0" borderId="0" applyNumberFormat="0" applyFont="0" applyAlignment="0">
      <alignment vertical="top" wrapText="1"/>
    </xf>
    <xf numFmtId="49" fontId="9" fillId="0" borderId="0" applyNumberFormat="0" applyFont="0" applyAlignment="0">
      <alignment vertical="top" wrapText="1"/>
      <protection locked="0"/>
    </xf>
    <xf numFmtId="49" fontId="9" fillId="0" borderId="0" applyNumberFormat="0" applyFont="0" applyAlignment="0">
      <alignment vertical="top" wrapText="1"/>
    </xf>
    <xf numFmtId="49" fontId="9" fillId="0" borderId="0" applyNumberFormat="0" applyFont="0" applyAlignment="0">
      <alignment vertical="top" wrapText="1"/>
      <protection locked="0"/>
    </xf>
    <xf numFmtId="49" fontId="9" fillId="0" borderId="0" applyNumberFormat="0" applyFont="0" applyAlignment="0">
      <alignment vertical="top" wrapText="1"/>
    </xf>
    <xf numFmtId="49" fontId="9" fillId="0" borderId="0" applyNumberFormat="0" applyFont="0" applyAlignment="0">
      <alignment vertical="top" wrapText="1"/>
      <protection locked="0"/>
    </xf>
    <xf numFmtId="49" fontId="9" fillId="0" borderId="0" applyNumberFormat="0" applyFont="0" applyAlignment="0">
      <alignment vertical="top" wrapText="1"/>
      <protection locked="0"/>
    </xf>
    <xf numFmtId="49" fontId="9" fillId="0" borderId="0" applyNumberFormat="0" applyFont="0" applyAlignment="0">
      <alignment vertical="top" wrapText="1"/>
      <protection locked="0"/>
    </xf>
    <xf numFmtId="49" fontId="9" fillId="0" borderId="0" applyNumberFormat="0" applyFont="0" applyAlignment="0">
      <alignment vertical="top" wrapText="1"/>
      <protection locked="0"/>
    </xf>
    <xf numFmtId="49" fontId="9" fillId="0" borderId="0" applyNumberFormat="0" applyFont="0" applyAlignment="0">
      <alignment vertical="top" wrapText="1"/>
      <protection locked="0"/>
    </xf>
    <xf numFmtId="49" fontId="9" fillId="0" borderId="0" applyNumberFormat="0" applyFont="0" applyAlignment="0">
      <alignment vertical="top" wrapText="1"/>
      <protection locked="0"/>
    </xf>
    <xf numFmtId="49" fontId="9" fillId="0" borderId="0" applyNumberFormat="0" applyFont="0" applyAlignment="0">
      <alignment vertical="top" wrapText="1"/>
      <protection locked="0"/>
    </xf>
    <xf numFmtId="49" fontId="9" fillId="0" borderId="0" applyNumberFormat="0" applyFont="0" applyAlignment="0">
      <alignment vertical="top" wrapText="1"/>
      <protection locked="0"/>
    </xf>
    <xf numFmtId="49" fontId="9" fillId="0" borderId="0" applyNumberFormat="0" applyFont="0" applyAlignment="0">
      <alignment vertical="top" wrapText="1"/>
      <protection locked="0"/>
    </xf>
    <xf numFmtId="49" fontId="9" fillId="0" borderId="0" applyNumberFormat="0" applyFont="0" applyAlignment="0">
      <alignment vertical="top" wrapText="1"/>
      <protection locked="0"/>
    </xf>
    <xf numFmtId="49" fontId="9" fillId="0" borderId="0" applyNumberFormat="0" applyFont="0" applyAlignment="0">
      <alignment vertical="top" wrapText="1"/>
      <protection locked="0"/>
    </xf>
    <xf numFmtId="49" fontId="9" fillId="0" borderId="0" applyNumberFormat="0" applyFont="0" applyAlignment="0">
      <alignment vertical="top" wrapText="1"/>
      <protection locked="0"/>
    </xf>
    <xf numFmtId="49" fontId="9" fillId="0" borderId="0" applyNumberFormat="0" applyFont="0" applyAlignment="0">
      <alignment vertical="top" wrapText="1"/>
      <protection locked="0"/>
    </xf>
    <xf numFmtId="49" fontId="33" fillId="22" borderId="7">
      <alignment horizontal="left" vertical="center"/>
      <protection locked="0"/>
    </xf>
    <xf numFmtId="49" fontId="33" fillId="22" borderId="7">
      <alignment horizontal="left" vertical="center"/>
    </xf>
    <xf numFmtId="4" fontId="33" fillId="22" borderId="7">
      <alignment horizontal="right" vertical="center"/>
      <protection locked="0"/>
    </xf>
    <xf numFmtId="4" fontId="33" fillId="22" borderId="7">
      <alignment horizontal="right" vertical="center"/>
    </xf>
    <xf numFmtId="4" fontId="34" fillId="22" borderId="7">
      <alignment horizontal="right" vertical="center"/>
      <protection locked="0"/>
    </xf>
    <xf numFmtId="49" fontId="35" fillId="22" borderId="3">
      <alignment horizontal="left" vertical="center"/>
      <protection locked="0"/>
    </xf>
    <xf numFmtId="49" fontId="35" fillId="22" borderId="3">
      <alignment horizontal="left" vertical="center"/>
    </xf>
    <xf numFmtId="49" fontId="36" fillId="22" borderId="3">
      <alignment horizontal="left" vertical="center"/>
      <protection locked="0"/>
    </xf>
    <xf numFmtId="49" fontId="36" fillId="22" borderId="3">
      <alignment horizontal="left" vertical="center"/>
    </xf>
    <xf numFmtId="4" fontId="35" fillId="22" borderId="3">
      <alignment horizontal="right" vertical="center"/>
      <protection locked="0"/>
    </xf>
    <xf numFmtId="4" fontId="35" fillId="22" borderId="3">
      <alignment horizontal="right" vertical="center"/>
    </xf>
    <xf numFmtId="4" fontId="37" fillId="22" borderId="3">
      <alignment horizontal="right" vertical="center"/>
      <protection locked="0"/>
    </xf>
    <xf numFmtId="49" fontId="30" fillId="22" borderId="3">
      <alignment horizontal="left" vertical="center"/>
      <protection locked="0"/>
    </xf>
    <xf numFmtId="49" fontId="30" fillId="22" borderId="3">
      <alignment horizontal="left" vertical="center"/>
      <protection locked="0"/>
    </xf>
    <xf numFmtId="49" fontId="30" fillId="22" borderId="3">
      <alignment horizontal="left" vertical="center"/>
    </xf>
    <xf numFmtId="49" fontId="30" fillId="22" borderId="3">
      <alignment horizontal="left" vertical="center"/>
    </xf>
    <xf numFmtId="49" fontId="34" fillId="22" borderId="3">
      <alignment horizontal="left" vertical="center"/>
      <protection locked="0"/>
    </xf>
    <xf numFmtId="49" fontId="34" fillId="22" borderId="3">
      <alignment horizontal="left" vertical="center"/>
    </xf>
    <xf numFmtId="4" fontId="30" fillId="22" borderId="3">
      <alignment horizontal="right" vertical="center"/>
      <protection locked="0"/>
    </xf>
    <xf numFmtId="4" fontId="30" fillId="22" borderId="3">
      <alignment horizontal="right" vertical="center"/>
      <protection locked="0"/>
    </xf>
    <xf numFmtId="4" fontId="30" fillId="22" borderId="3">
      <alignment horizontal="right" vertical="center"/>
    </xf>
    <xf numFmtId="4" fontId="30" fillId="22" borderId="3">
      <alignment horizontal="right" vertical="center"/>
    </xf>
    <xf numFmtId="4" fontId="34" fillId="22" borderId="3">
      <alignment horizontal="right" vertical="center"/>
      <protection locked="0"/>
    </xf>
    <xf numFmtId="49" fontId="38" fillId="22" borderId="3">
      <alignment horizontal="left" vertical="center"/>
      <protection locked="0"/>
    </xf>
    <xf numFmtId="49" fontId="38" fillId="22" borderId="3">
      <alignment horizontal="left" vertical="center"/>
    </xf>
    <xf numFmtId="49" fontId="39" fillId="22" borderId="3">
      <alignment horizontal="left" vertical="center"/>
      <protection locked="0"/>
    </xf>
    <xf numFmtId="49" fontId="39" fillId="22" borderId="3">
      <alignment horizontal="left" vertical="center"/>
    </xf>
    <xf numFmtId="4" fontId="38" fillId="22" borderId="3">
      <alignment horizontal="right" vertical="center"/>
      <protection locked="0"/>
    </xf>
    <xf numFmtId="4" fontId="38" fillId="22" borderId="3">
      <alignment horizontal="right" vertical="center"/>
    </xf>
    <xf numFmtId="4" fontId="40" fillId="22" borderId="3">
      <alignment horizontal="right" vertical="center"/>
      <protection locked="0"/>
    </xf>
    <xf numFmtId="49" fontId="41" fillId="0" borderId="3">
      <alignment horizontal="left" vertical="center"/>
      <protection locked="0"/>
    </xf>
    <xf numFmtId="49" fontId="41" fillId="0" borderId="3">
      <alignment horizontal="left" vertical="center"/>
    </xf>
    <xf numFmtId="49" fontId="42" fillId="0" borderId="3">
      <alignment horizontal="left" vertical="center"/>
      <protection locked="0"/>
    </xf>
    <xf numFmtId="49" fontId="42" fillId="0" borderId="3">
      <alignment horizontal="left" vertical="center"/>
    </xf>
    <xf numFmtId="4" fontId="41" fillId="0" borderId="3">
      <alignment horizontal="right" vertical="center"/>
      <protection locked="0"/>
    </xf>
    <xf numFmtId="4" fontId="41" fillId="0" borderId="3">
      <alignment horizontal="right" vertical="center"/>
    </xf>
    <xf numFmtId="4" fontId="42" fillId="0" borderId="3">
      <alignment horizontal="right" vertical="center"/>
      <protection locked="0"/>
    </xf>
    <xf numFmtId="49" fontId="43" fillId="0" borderId="3">
      <alignment horizontal="left" vertical="center"/>
      <protection locked="0"/>
    </xf>
    <xf numFmtId="49" fontId="43" fillId="0" borderId="3">
      <alignment horizontal="left" vertical="center"/>
    </xf>
    <xf numFmtId="49" fontId="44" fillId="0" borderId="3">
      <alignment horizontal="left" vertical="center"/>
      <protection locked="0"/>
    </xf>
    <xf numFmtId="49" fontId="44" fillId="0" borderId="3">
      <alignment horizontal="left" vertical="center"/>
    </xf>
    <xf numFmtId="4" fontId="43" fillId="0" borderId="3">
      <alignment horizontal="right" vertical="center"/>
      <protection locked="0"/>
    </xf>
    <xf numFmtId="4" fontId="43" fillId="0" borderId="3">
      <alignment horizontal="right" vertical="center"/>
    </xf>
    <xf numFmtId="49" fontId="41" fillId="0" borderId="3">
      <alignment horizontal="left" vertical="center"/>
      <protection locked="0"/>
    </xf>
    <xf numFmtId="49" fontId="42" fillId="0" borderId="3">
      <alignment horizontal="left" vertical="center"/>
      <protection locked="0"/>
    </xf>
    <xf numFmtId="4" fontId="41" fillId="0" borderId="3">
      <alignment horizontal="right" vertical="center"/>
      <protection locked="0"/>
    </xf>
    <xf numFmtId="0" fontId="24" fillId="0" borderId="8" applyNumberFormat="0" applyFill="0" applyAlignment="0" applyProtection="0"/>
    <xf numFmtId="0" fontId="21" fillId="23" borderId="0" applyNumberFormat="0" applyBorder="0" applyAlignment="0" applyProtection="0"/>
    <xf numFmtId="0" fontId="9" fillId="0" borderId="0"/>
    <xf numFmtId="0" fontId="9" fillId="0" borderId="0"/>
    <xf numFmtId="0" fontId="2" fillId="24" borderId="9" applyNumberFormat="0" applyFont="0" applyAlignment="0" applyProtection="0"/>
    <xf numFmtId="4" fontId="45" fillId="25" borderId="3">
      <alignment horizontal="right" vertical="center"/>
      <protection locked="0"/>
    </xf>
    <xf numFmtId="4" fontId="45" fillId="26" borderId="3">
      <alignment horizontal="right" vertical="center"/>
      <protection locked="0"/>
    </xf>
    <xf numFmtId="4" fontId="45" fillId="27" borderId="3">
      <alignment horizontal="right" vertical="center"/>
      <protection locked="0"/>
    </xf>
    <xf numFmtId="0" fontId="13" fillId="20" borderId="10" applyNumberFormat="0" applyAlignment="0" applyProtection="0"/>
    <xf numFmtId="49" fontId="30" fillId="0" borderId="3">
      <alignment horizontal="left" vertical="center" wrapText="1"/>
      <protection locked="0"/>
    </xf>
    <xf numFmtId="49" fontId="30" fillId="0" borderId="3">
      <alignment horizontal="left" vertical="center" wrapText="1"/>
      <protection locked="0"/>
    </xf>
    <xf numFmtId="0" fontId="20" fillId="0" borderId="0" applyNumberFormat="0" applyFill="0" applyBorder="0" applyAlignment="0" applyProtection="0"/>
    <xf numFmtId="0" fontId="18" fillId="0" borderId="11" applyNumberFormat="0" applyFill="0" applyAlignment="0" applyProtection="0"/>
    <xf numFmtId="0" fontId="25" fillId="0" borderId="0" applyNumberFormat="0" applyFill="0" applyBorder="0" applyAlignment="0" applyProtection="0"/>
    <xf numFmtId="0" fontId="29" fillId="16" borderId="0" applyNumberFormat="0" applyBorder="0" applyAlignment="0" applyProtection="0"/>
    <xf numFmtId="0" fontId="11" fillId="16" borderId="0" applyNumberFormat="0" applyBorder="0" applyAlignment="0" applyProtection="0"/>
    <xf numFmtId="0" fontId="29" fillId="17" borderId="0" applyNumberFormat="0" applyBorder="0" applyAlignment="0" applyProtection="0"/>
    <xf numFmtId="0" fontId="11" fillId="17" borderId="0" applyNumberFormat="0" applyBorder="0" applyAlignment="0" applyProtection="0"/>
    <xf numFmtId="0" fontId="29" fillId="18" borderId="0" applyNumberFormat="0" applyBorder="0" applyAlignment="0" applyProtection="0"/>
    <xf numFmtId="0" fontId="11" fillId="18" borderId="0" applyNumberFormat="0" applyBorder="0" applyAlignment="0" applyProtection="0"/>
    <xf numFmtId="0" fontId="29" fillId="13" borderId="0" applyNumberFormat="0" applyBorder="0" applyAlignment="0" applyProtection="0"/>
    <xf numFmtId="0" fontId="11" fillId="13" borderId="0" applyNumberFormat="0" applyBorder="0" applyAlignment="0" applyProtection="0"/>
    <xf numFmtId="0" fontId="29" fillId="14" borderId="0" applyNumberFormat="0" applyBorder="0" applyAlignment="0" applyProtection="0"/>
    <xf numFmtId="0" fontId="11" fillId="14" borderId="0" applyNumberFormat="0" applyBorder="0" applyAlignment="0" applyProtection="0"/>
    <xf numFmtId="0" fontId="29" fillId="19" borderId="0" applyNumberFormat="0" applyBorder="0" applyAlignment="0" applyProtection="0"/>
    <xf numFmtId="0" fontId="11" fillId="19" borderId="0" applyNumberFormat="0" applyBorder="0" applyAlignment="0" applyProtection="0"/>
    <xf numFmtId="0" fontId="46" fillId="7" borderId="1" applyNumberFormat="0" applyAlignment="0" applyProtection="0"/>
    <xf numFmtId="0" fontId="12" fillId="7" borderId="1" applyNumberFormat="0" applyAlignment="0" applyProtection="0"/>
    <xf numFmtId="0" fontId="47" fillId="20" borderId="10" applyNumberFormat="0" applyAlignment="0" applyProtection="0"/>
    <xf numFmtId="0" fontId="13" fillId="20" borderId="10" applyNumberFormat="0" applyAlignment="0" applyProtection="0"/>
    <xf numFmtId="0" fontId="48" fillId="20" borderId="1" applyNumberFormat="0" applyAlignment="0" applyProtection="0"/>
    <xf numFmtId="0" fontId="14" fillId="20" borderId="1" applyNumberFormat="0" applyAlignment="0" applyProtection="0"/>
    <xf numFmtId="172" fontId="9" fillId="0" borderId="0" applyFont="0" applyFill="0" applyBorder="0" applyAlignment="0" applyProtection="0"/>
    <xf numFmtId="0" fontId="49" fillId="0" borderId="4" applyNumberFormat="0" applyFill="0" applyAlignment="0" applyProtection="0"/>
    <xf numFmtId="0" fontId="15" fillId="0" borderId="4" applyNumberFormat="0" applyFill="0" applyAlignment="0" applyProtection="0"/>
    <xf numFmtId="0" fontId="50" fillId="0" borderId="5" applyNumberFormat="0" applyFill="0" applyAlignment="0" applyProtection="0"/>
    <xf numFmtId="0" fontId="16" fillId="0" borderId="5" applyNumberFormat="0" applyFill="0" applyAlignment="0" applyProtection="0"/>
    <xf numFmtId="0" fontId="51" fillId="0" borderId="6" applyNumberFormat="0" applyFill="0" applyAlignment="0" applyProtection="0"/>
    <xf numFmtId="0" fontId="17" fillId="0" borderId="6" applyNumberFormat="0" applyFill="0" applyAlignment="0" applyProtection="0"/>
    <xf numFmtId="0" fontId="51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52" fillId="0" borderId="11" applyNumberFormat="0" applyFill="0" applyAlignment="0" applyProtection="0"/>
    <xf numFmtId="0" fontId="18" fillId="0" borderId="11" applyNumberFormat="0" applyFill="0" applyAlignment="0" applyProtection="0"/>
    <xf numFmtId="0" fontId="53" fillId="21" borderId="2" applyNumberFormat="0" applyAlignment="0" applyProtection="0"/>
    <xf numFmtId="0" fontId="19" fillId="21" borderId="2" applyNumberFormat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54" fillId="23" borderId="0" applyNumberFormat="0" applyBorder="0" applyAlignment="0" applyProtection="0"/>
    <xf numFmtId="0" fontId="21" fillId="23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9" fillId="0" borderId="0"/>
    <xf numFmtId="0" fontId="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5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0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1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1" fillId="0" borderId="0"/>
    <xf numFmtId="0" fontId="65" fillId="0" borderId="0"/>
    <xf numFmtId="0" fontId="9" fillId="0" borderId="0"/>
    <xf numFmtId="0" fontId="2" fillId="0" borderId="0"/>
    <xf numFmtId="0" fontId="9" fillId="0" borderId="0"/>
    <xf numFmtId="0" fontId="9" fillId="0" borderId="0" applyNumberFormat="0" applyFont="0" applyFill="0" applyBorder="0" applyAlignment="0" applyProtection="0">
      <alignment vertical="top"/>
    </xf>
    <xf numFmtId="0" fontId="9" fillId="0" borderId="0" applyNumberFormat="0" applyFont="0" applyFill="0" applyBorder="0" applyAlignment="0" applyProtection="0">
      <alignment vertical="top"/>
    </xf>
    <xf numFmtId="0" fontId="2" fillId="0" borderId="0"/>
    <xf numFmtId="0" fontId="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9" fillId="0" borderId="0"/>
    <xf numFmtId="0" fontId="55" fillId="3" borderId="0" applyNumberFormat="0" applyBorder="0" applyAlignment="0" applyProtection="0"/>
    <xf numFmtId="0" fontId="22" fillId="3" borderId="0" applyNumberFormat="0" applyBorder="0" applyAlignment="0" applyProtection="0"/>
    <xf numFmtId="0" fontId="56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57" fillId="24" borderId="9" applyNumberFormat="0" applyFont="0" applyAlignment="0" applyProtection="0"/>
    <xf numFmtId="0" fontId="9" fillId="24" borderId="9" applyNumberFormat="0" applyFont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58" fillId="0" borderId="8" applyNumberFormat="0" applyFill="0" applyAlignment="0" applyProtection="0"/>
    <xf numFmtId="0" fontId="24" fillId="0" borderId="8" applyNumberFormat="0" applyFill="0" applyAlignment="0" applyProtection="0"/>
    <xf numFmtId="0" fontId="27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60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173" fontId="61" fillId="0" borderId="0" applyFont="0" applyFill="0" applyBorder="0" applyAlignment="0" applyProtection="0"/>
    <xf numFmtId="174" fontId="6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75" fontId="2" fillId="0" borderId="0" applyFont="0" applyFill="0" applyBorder="0" applyAlignment="0" applyProtection="0"/>
    <xf numFmtId="175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4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62" fillId="4" borderId="0" applyNumberFormat="0" applyBorder="0" applyAlignment="0" applyProtection="0"/>
    <xf numFmtId="0" fontId="26" fillId="4" borderId="0" applyNumberFormat="0" applyBorder="0" applyAlignment="0" applyProtection="0"/>
    <xf numFmtId="176" fontId="63" fillId="22" borderId="12" applyFill="0" applyBorder="0">
      <alignment horizontal="center" vertical="center" wrapText="1"/>
      <protection locked="0"/>
    </xf>
    <xf numFmtId="171" fontId="64" fillId="0" borderId="0">
      <alignment wrapText="1"/>
    </xf>
    <xf numFmtId="171" fontId="31" fillId="0" borderId="0">
      <alignment wrapText="1"/>
    </xf>
  </cellStyleXfs>
  <cellXfs count="110">
    <xf numFmtId="0" fontId="0" fillId="0" borderId="0" xfId="0"/>
    <xf numFmtId="0" fontId="5" fillId="0" borderId="0" xfId="0" quotePrefix="1" applyFont="1" applyAlignment="1">
      <alignment horizontal="center" vertical="center"/>
    </xf>
    <xf numFmtId="0" fontId="5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3" xfId="0" quotePrefix="1" applyFont="1" applyBorder="1" applyAlignment="1">
      <alignment horizontal="center" vertical="center"/>
    </xf>
    <xf numFmtId="0" fontId="4" fillId="0" borderId="3" xfId="0" applyFont="1" applyBorder="1" applyAlignment="1">
      <alignment horizontal="left" vertical="center" wrapText="1"/>
    </xf>
    <xf numFmtId="0" fontId="4" fillId="0" borderId="3" xfId="0" quotePrefix="1" applyFont="1" applyBorder="1" applyAlignment="1">
      <alignment horizontal="center" vertical="center"/>
    </xf>
    <xf numFmtId="0" fontId="5" fillId="0" borderId="3" xfId="0" applyFont="1" applyBorder="1" applyAlignment="1">
      <alignment vertical="center" wrapText="1"/>
    </xf>
    <xf numFmtId="170" fontId="6" fillId="0" borderId="0" xfId="0" applyNumberFormat="1" applyFont="1" applyAlignment="1">
      <alignment vertical="center"/>
    </xf>
    <xf numFmtId="0" fontId="5" fillId="0" borderId="3" xfId="0" applyFont="1" applyBorder="1" applyAlignment="1">
      <alignment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170" fontId="5" fillId="0" borderId="0" xfId="0" applyNumberFormat="1" applyFont="1" applyAlignment="1">
      <alignment horizontal="right" vertical="center" wrapText="1"/>
    </xf>
    <xf numFmtId="170" fontId="5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13" xfId="0" applyFont="1" applyBorder="1" applyAlignment="1">
      <alignment vertical="center"/>
    </xf>
    <xf numFmtId="0" fontId="5" fillId="0" borderId="13" xfId="0" applyFont="1" applyBorder="1" applyAlignment="1">
      <alignment vertical="center" wrapText="1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5" fillId="0" borderId="14" xfId="0" applyFont="1" applyBorder="1" applyAlignment="1">
      <alignment horizontal="left" vertical="center" wrapText="1"/>
    </xf>
    <xf numFmtId="0" fontId="5" fillId="0" borderId="15" xfId="0" applyFont="1" applyBorder="1" applyAlignment="1">
      <alignment vertical="center"/>
    </xf>
    <xf numFmtId="0" fontId="5" fillId="0" borderId="15" xfId="0" applyFont="1" applyBorder="1" applyAlignment="1">
      <alignment vertical="center" wrapText="1"/>
    </xf>
    <xf numFmtId="0" fontId="5" fillId="0" borderId="3" xfId="0" quotePrefix="1" applyFont="1" applyBorder="1" applyAlignment="1">
      <alignment horizontal="center" vertical="center" wrapText="1"/>
    </xf>
    <xf numFmtId="169" fontId="5" fillId="0" borderId="3" xfId="0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3" xfId="0" quotePrefix="1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3" xfId="0" quotePrefix="1" applyFont="1" applyBorder="1" applyAlignment="1">
      <alignment horizontal="center" vertical="center" wrapText="1"/>
    </xf>
    <xf numFmtId="173" fontId="5" fillId="0" borderId="0" xfId="0" applyNumberFormat="1" applyFont="1" applyAlignment="1">
      <alignment horizontal="center" vertical="center" wrapText="1"/>
    </xf>
    <xf numFmtId="0" fontId="0" fillId="0" borderId="0" xfId="0" applyAlignment="1">
      <alignment horizontal="left" vertical="top" wrapText="1"/>
    </xf>
    <xf numFmtId="0" fontId="4" fillId="0" borderId="0" xfId="0" applyFont="1" applyAlignment="1">
      <alignment horizontal="center" vertical="center"/>
    </xf>
    <xf numFmtId="49" fontId="5" fillId="0" borderId="3" xfId="0" applyNumberFormat="1" applyFont="1" applyBorder="1" applyAlignment="1">
      <alignment horizontal="center" vertical="center"/>
    </xf>
    <xf numFmtId="0" fontId="66" fillId="0" borderId="0" xfId="0" applyFont="1" applyAlignment="1">
      <alignment horizontal="center" vertical="center"/>
    </xf>
    <xf numFmtId="169" fontId="5" fillId="0" borderId="3" xfId="0" applyNumberFormat="1" applyFont="1" applyBorder="1" applyAlignment="1">
      <alignment horizontal="right" vertical="center" wrapText="1"/>
    </xf>
    <xf numFmtId="170" fontId="5" fillId="0" borderId="3" xfId="0" applyNumberFormat="1" applyFont="1" applyBorder="1" applyAlignment="1">
      <alignment horizontal="right" vertical="center" wrapText="1"/>
    </xf>
    <xf numFmtId="177" fontId="4" fillId="0" borderId="3" xfId="0" applyNumberFormat="1" applyFont="1" applyBorder="1" applyAlignment="1">
      <alignment horizontal="right" vertical="center" wrapText="1"/>
    </xf>
    <xf numFmtId="173" fontId="5" fillId="0" borderId="3" xfId="0" applyNumberFormat="1" applyFont="1" applyBorder="1" applyAlignment="1">
      <alignment horizontal="right" vertical="center" wrapText="1"/>
    </xf>
    <xf numFmtId="177" fontId="5" fillId="0" borderId="3" xfId="0" applyNumberFormat="1" applyFont="1" applyBorder="1" applyAlignment="1">
      <alignment horizontal="right" vertical="center" wrapText="1"/>
    </xf>
    <xf numFmtId="169" fontId="4" fillId="0" borderId="3" xfId="0" applyNumberFormat="1" applyFont="1" applyBorder="1" applyAlignment="1">
      <alignment horizontal="right" vertical="center" wrapText="1"/>
    </xf>
    <xf numFmtId="0" fontId="4" fillId="0" borderId="13" xfId="0" applyFont="1" applyBorder="1" applyAlignment="1">
      <alignment horizontal="right" vertical="center" wrapText="1"/>
    </xf>
    <xf numFmtId="0" fontId="4" fillId="0" borderId="3" xfId="0" applyFont="1" applyBorder="1" applyAlignment="1">
      <alignment horizontal="right" vertical="center" wrapText="1"/>
    </xf>
    <xf numFmtId="4" fontId="5" fillId="0" borderId="3" xfId="0" applyNumberFormat="1" applyFont="1" applyBorder="1" applyAlignment="1">
      <alignment horizontal="right" vertical="center" wrapText="1"/>
    </xf>
    <xf numFmtId="0" fontId="5" fillId="28" borderId="3" xfId="0" applyFont="1" applyFill="1" applyBorder="1" applyAlignment="1">
      <alignment horizontal="left" vertical="center" wrapText="1"/>
    </xf>
    <xf numFmtId="0" fontId="5" fillId="28" borderId="3" xfId="0" applyFont="1" applyFill="1" applyBorder="1" applyAlignment="1">
      <alignment horizontal="center" vertical="center"/>
    </xf>
    <xf numFmtId="170" fontId="5" fillId="28" borderId="3" xfId="0" applyNumberFormat="1" applyFont="1" applyFill="1" applyBorder="1" applyAlignment="1">
      <alignment horizontal="right" vertical="center" wrapText="1"/>
    </xf>
    <xf numFmtId="177" fontId="4" fillId="28" borderId="3" xfId="0" applyNumberFormat="1" applyFont="1" applyFill="1" applyBorder="1" applyAlignment="1">
      <alignment horizontal="right" vertical="center" wrapText="1"/>
    </xf>
    <xf numFmtId="169" fontId="5" fillId="28" borderId="3" xfId="0" applyNumberFormat="1" applyFont="1" applyFill="1" applyBorder="1" applyAlignment="1">
      <alignment horizontal="right" vertical="center" wrapText="1"/>
    </xf>
    <xf numFmtId="170" fontId="7" fillId="28" borderId="3" xfId="0" applyNumberFormat="1" applyFont="1" applyFill="1" applyBorder="1" applyAlignment="1">
      <alignment horizontal="right" vertical="center" wrapText="1"/>
    </xf>
    <xf numFmtId="177" fontId="7" fillId="28" borderId="3" xfId="0" applyNumberFormat="1" applyFont="1" applyFill="1" applyBorder="1" applyAlignment="1">
      <alignment horizontal="right" vertical="center" wrapText="1"/>
    </xf>
    <xf numFmtId="0" fontId="6" fillId="28" borderId="3" xfId="0" applyFont="1" applyFill="1" applyBorder="1" applyAlignment="1">
      <alignment horizontal="left" vertical="center" wrapText="1"/>
    </xf>
    <xf numFmtId="173" fontId="5" fillId="28" borderId="3" xfId="0" applyNumberFormat="1" applyFont="1" applyFill="1" applyBorder="1" applyAlignment="1">
      <alignment horizontal="right" vertical="center" wrapText="1"/>
    </xf>
    <xf numFmtId="177" fontId="5" fillId="28" borderId="3" xfId="0" applyNumberFormat="1" applyFont="1" applyFill="1" applyBorder="1" applyAlignment="1">
      <alignment horizontal="right" vertical="center" wrapText="1"/>
    </xf>
    <xf numFmtId="170" fontId="4" fillId="28" borderId="3" xfId="0" applyNumberFormat="1" applyFont="1" applyFill="1" applyBorder="1" applyAlignment="1">
      <alignment horizontal="right" vertical="center" wrapText="1"/>
    </xf>
    <xf numFmtId="170" fontId="6" fillId="28" borderId="3" xfId="0" applyNumberFormat="1" applyFont="1" applyFill="1" applyBorder="1" applyAlignment="1">
      <alignment horizontal="right" vertical="center" wrapText="1"/>
    </xf>
    <xf numFmtId="169" fontId="6" fillId="28" borderId="3" xfId="0" applyNumberFormat="1" applyFont="1" applyFill="1" applyBorder="1" applyAlignment="1">
      <alignment horizontal="right" vertical="center" wrapText="1"/>
    </xf>
    <xf numFmtId="0" fontId="4" fillId="0" borderId="16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left" vertical="center" wrapText="1"/>
    </xf>
    <xf numFmtId="0" fontId="66" fillId="0" borderId="3" xfId="0" applyFont="1" applyBorder="1" applyAlignment="1">
      <alignment horizontal="center" vertical="center"/>
    </xf>
    <xf numFmtId="4" fontId="5" fillId="28" borderId="3" xfId="0" applyNumberFormat="1" applyFont="1" applyFill="1" applyBorder="1" applyAlignment="1">
      <alignment horizontal="right" vertical="center" wrapText="1"/>
    </xf>
    <xf numFmtId="0" fontId="67" fillId="0" borderId="3" xfId="0" applyFont="1" applyBorder="1" applyAlignment="1">
      <alignment horizontal="center" vertical="center" wrapText="1" shrinkToFit="1"/>
    </xf>
    <xf numFmtId="0" fontId="5" fillId="28" borderId="3" xfId="0" quotePrefix="1" applyFont="1" applyFill="1" applyBorder="1" applyAlignment="1">
      <alignment horizontal="center" vertical="center"/>
    </xf>
    <xf numFmtId="0" fontId="5" fillId="28" borderId="0" xfId="0" applyFont="1" applyFill="1" applyAlignment="1">
      <alignment vertical="center"/>
    </xf>
    <xf numFmtId="0" fontId="5" fillId="28" borderId="14" xfId="0" applyFont="1" applyFill="1" applyBorder="1" applyAlignment="1">
      <alignment horizontal="left" vertical="center" wrapText="1"/>
    </xf>
    <xf numFmtId="0" fontId="4" fillId="28" borderId="0" xfId="0" applyFont="1" applyFill="1" applyAlignment="1">
      <alignment vertical="center"/>
    </xf>
    <xf numFmtId="169" fontId="4" fillId="28" borderId="3" xfId="0" applyNumberFormat="1" applyFont="1" applyFill="1" applyBorder="1" applyAlignment="1">
      <alignment horizontal="right" vertical="center" wrapText="1"/>
    </xf>
    <xf numFmtId="0" fontId="4" fillId="28" borderId="14" xfId="0" applyFont="1" applyFill="1" applyBorder="1" applyAlignment="1">
      <alignment horizontal="left" vertical="center" wrapText="1"/>
    </xf>
    <xf numFmtId="0" fontId="5" fillId="28" borderId="3" xfId="0" applyFont="1" applyFill="1" applyBorder="1" applyAlignment="1">
      <alignment vertical="center" wrapText="1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28" borderId="0" xfId="0" applyFont="1" applyFill="1" applyAlignment="1">
      <alignment horizontal="center" vertical="center" wrapText="1"/>
    </xf>
    <xf numFmtId="0" fontId="67" fillId="0" borderId="3" xfId="0" applyFont="1" applyBorder="1" applyAlignment="1">
      <alignment horizontal="center" vertical="center"/>
    </xf>
    <xf numFmtId="0" fontId="67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4" fillId="28" borderId="3" xfId="0" applyFont="1" applyFill="1" applyBorder="1" applyAlignment="1">
      <alignment horizontal="left" vertical="center" wrapText="1"/>
    </xf>
    <xf numFmtId="170" fontId="5" fillId="0" borderId="0" xfId="0" applyNumberFormat="1" applyFont="1" applyAlignment="1">
      <alignment horizontal="left" vertical="center" wrapText="1"/>
    </xf>
    <xf numFmtId="0" fontId="5" fillId="0" borderId="16" xfId="0" applyFont="1" applyBorder="1" applyAlignment="1">
      <alignment horizontal="center" vertical="center"/>
    </xf>
    <xf numFmtId="0" fontId="4" fillId="0" borderId="14" xfId="0" applyFont="1" applyBorder="1" applyAlignment="1">
      <alignment horizontal="left" vertical="center" wrapText="1"/>
    </xf>
    <xf numFmtId="0" fontId="4" fillId="0" borderId="13" xfId="0" applyFont="1" applyBorder="1" applyAlignment="1">
      <alignment horizontal="left" vertical="center" wrapText="1"/>
    </xf>
    <xf numFmtId="0" fontId="4" fillId="28" borderId="14" xfId="0" applyFont="1" applyFill="1" applyBorder="1" applyAlignment="1">
      <alignment horizontal="left" vertical="center" wrapText="1"/>
    </xf>
    <xf numFmtId="0" fontId="4" fillId="28" borderId="13" xfId="0" applyFont="1" applyFill="1" applyBorder="1" applyAlignment="1">
      <alignment horizontal="left" vertical="center" wrapText="1"/>
    </xf>
    <xf numFmtId="0" fontId="4" fillId="28" borderId="15" xfId="0" applyFont="1" applyFill="1" applyBorder="1" applyAlignment="1">
      <alignment horizontal="left" vertical="center" wrapText="1"/>
    </xf>
    <xf numFmtId="0" fontId="4" fillId="0" borderId="15" xfId="0" applyFont="1" applyBorder="1" applyAlignment="1">
      <alignment horizontal="left" vertical="center" wrapText="1"/>
    </xf>
    <xf numFmtId="177" fontId="4" fillId="28" borderId="14" xfId="0" applyNumberFormat="1" applyFont="1" applyFill="1" applyBorder="1" applyAlignment="1">
      <alignment horizontal="right" vertical="center" wrapText="1"/>
    </xf>
    <xf numFmtId="0" fontId="0" fillId="0" borderId="13" xfId="0" applyBorder="1" applyAlignment="1">
      <alignment horizontal="right" vertical="center" wrapText="1"/>
    </xf>
    <xf numFmtId="0" fontId="0" fillId="0" borderId="15" xfId="0" applyBorder="1" applyAlignment="1">
      <alignment horizontal="right" vertical="center" wrapText="1"/>
    </xf>
    <xf numFmtId="0" fontId="4" fillId="0" borderId="0" xfId="0" applyFont="1" applyAlignment="1">
      <alignment horizontal="center" vertical="center"/>
    </xf>
    <xf numFmtId="0" fontId="5" fillId="0" borderId="16" xfId="0" applyFont="1" applyBorder="1" applyAlignment="1">
      <alignment horizontal="center" vertical="center" wrapText="1"/>
    </xf>
    <xf numFmtId="0" fontId="66" fillId="0" borderId="0" xfId="0" applyFont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5" fillId="0" borderId="13" xfId="0" applyFont="1" applyBorder="1" applyAlignment="1">
      <alignment horizontal="left" vertical="center" wrapText="1"/>
    </xf>
    <xf numFmtId="0" fontId="5" fillId="28" borderId="13" xfId="0" applyFont="1" applyFill="1" applyBorder="1" applyAlignment="1">
      <alignment horizontal="left" vertical="center" wrapText="1"/>
    </xf>
    <xf numFmtId="0" fontId="5" fillId="0" borderId="16" xfId="0" applyFont="1" applyBorder="1" applyAlignment="1">
      <alignment horizontal="right" vertical="center"/>
    </xf>
    <xf numFmtId="0" fontId="66" fillId="0" borderId="0" xfId="0" applyFont="1" applyAlignment="1">
      <alignment horizontal="center" vertical="center"/>
    </xf>
    <xf numFmtId="0" fontId="4" fillId="0" borderId="13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14" xfId="0" applyFont="1" applyBorder="1" applyAlignment="1">
      <alignment horizontal="left" vertical="center"/>
    </xf>
    <xf numFmtId="0" fontId="5" fillId="0" borderId="15" xfId="0" applyFont="1" applyBorder="1" applyAlignment="1">
      <alignment horizontal="left" vertical="center"/>
    </xf>
    <xf numFmtId="0" fontId="67" fillId="0" borderId="16" xfId="0" applyFont="1" applyBorder="1" applyAlignment="1">
      <alignment horizontal="left"/>
    </xf>
    <xf numFmtId="0" fontId="5" fillId="0" borderId="14" xfId="0" applyFont="1" applyBorder="1" applyAlignment="1">
      <alignment horizontal="left" vertical="center" wrapText="1"/>
    </xf>
    <xf numFmtId="0" fontId="5" fillId="0" borderId="15" xfId="0" applyFont="1" applyBorder="1" applyAlignment="1">
      <alignment horizontal="left" vertical="center" wrapText="1"/>
    </xf>
  </cellXfs>
  <cellStyles count="352">
    <cellStyle name="_Fakt_2" xfId="1" xr:uid="{00000000-0005-0000-0000-000000000000}"/>
    <cellStyle name="_rozhufrovka 2009" xfId="2" xr:uid="{00000000-0005-0000-0000-000001000000}"/>
    <cellStyle name="_АТиСТ 5а МТР липень 2008" xfId="3" xr:uid="{00000000-0005-0000-0000-000002000000}"/>
    <cellStyle name="_ПРГК сводний_" xfId="4" xr:uid="{00000000-0005-0000-0000-000003000000}"/>
    <cellStyle name="_УТГ" xfId="5" xr:uid="{00000000-0005-0000-0000-000004000000}"/>
    <cellStyle name="_Феодосия 5а МТР липень 2008" xfId="6" xr:uid="{00000000-0005-0000-0000-000005000000}"/>
    <cellStyle name="_ХТГ довідка." xfId="7" xr:uid="{00000000-0005-0000-0000-000006000000}"/>
    <cellStyle name="_Шебелинка 5а МТР липень 2008" xfId="8" xr:uid="{00000000-0005-0000-0000-000007000000}"/>
    <cellStyle name="20% - Accent1" xfId="9" xr:uid="{00000000-0005-0000-0000-000008000000}"/>
    <cellStyle name="20% - Accent2" xfId="10" xr:uid="{00000000-0005-0000-0000-000009000000}"/>
    <cellStyle name="20% - Accent3" xfId="11" xr:uid="{00000000-0005-0000-0000-00000A000000}"/>
    <cellStyle name="20% - Accent4" xfId="12" xr:uid="{00000000-0005-0000-0000-00000B000000}"/>
    <cellStyle name="20% - Accent5" xfId="13" xr:uid="{00000000-0005-0000-0000-00000C000000}"/>
    <cellStyle name="20% - Accent6" xfId="14" xr:uid="{00000000-0005-0000-0000-00000D000000}"/>
    <cellStyle name="20% - Акцент1 2" xfId="15" xr:uid="{00000000-0005-0000-0000-00000E000000}"/>
    <cellStyle name="20% - Акцент1 3" xfId="16" xr:uid="{00000000-0005-0000-0000-00000F000000}"/>
    <cellStyle name="20% - Акцент2 2" xfId="17" xr:uid="{00000000-0005-0000-0000-000010000000}"/>
    <cellStyle name="20% - Акцент2 3" xfId="18" xr:uid="{00000000-0005-0000-0000-000011000000}"/>
    <cellStyle name="20% - Акцент3 2" xfId="19" xr:uid="{00000000-0005-0000-0000-000012000000}"/>
    <cellStyle name="20% - Акцент3 3" xfId="20" xr:uid="{00000000-0005-0000-0000-000013000000}"/>
    <cellStyle name="20% - Акцент4 2" xfId="21" xr:uid="{00000000-0005-0000-0000-000014000000}"/>
    <cellStyle name="20% - Акцент4 3" xfId="22" xr:uid="{00000000-0005-0000-0000-000015000000}"/>
    <cellStyle name="20% - Акцент5 2" xfId="23" xr:uid="{00000000-0005-0000-0000-000016000000}"/>
    <cellStyle name="20% - Акцент5 3" xfId="24" xr:uid="{00000000-0005-0000-0000-000017000000}"/>
    <cellStyle name="20% - Акцент6 2" xfId="25" xr:uid="{00000000-0005-0000-0000-000018000000}"/>
    <cellStyle name="20% - Акцент6 3" xfId="26" xr:uid="{00000000-0005-0000-0000-000019000000}"/>
    <cellStyle name="40% - Accent1" xfId="27" xr:uid="{00000000-0005-0000-0000-00001A000000}"/>
    <cellStyle name="40% - Accent2" xfId="28" xr:uid="{00000000-0005-0000-0000-00001B000000}"/>
    <cellStyle name="40% - Accent3" xfId="29" xr:uid="{00000000-0005-0000-0000-00001C000000}"/>
    <cellStyle name="40% - Accent4" xfId="30" xr:uid="{00000000-0005-0000-0000-00001D000000}"/>
    <cellStyle name="40% - Accent5" xfId="31" xr:uid="{00000000-0005-0000-0000-00001E000000}"/>
    <cellStyle name="40% - Accent6" xfId="32" xr:uid="{00000000-0005-0000-0000-00001F000000}"/>
    <cellStyle name="40% - Акцент1 2" xfId="33" xr:uid="{00000000-0005-0000-0000-000020000000}"/>
    <cellStyle name="40% - Акцент1 3" xfId="34" xr:uid="{00000000-0005-0000-0000-000021000000}"/>
    <cellStyle name="40% - Акцент2 2" xfId="35" xr:uid="{00000000-0005-0000-0000-000022000000}"/>
    <cellStyle name="40% - Акцент2 3" xfId="36" xr:uid="{00000000-0005-0000-0000-000023000000}"/>
    <cellStyle name="40% - Акцент3 2" xfId="37" xr:uid="{00000000-0005-0000-0000-000024000000}"/>
    <cellStyle name="40% - Акцент3 3" xfId="38" xr:uid="{00000000-0005-0000-0000-000025000000}"/>
    <cellStyle name="40% - Акцент4 2" xfId="39" xr:uid="{00000000-0005-0000-0000-000026000000}"/>
    <cellStyle name="40% - Акцент4 3" xfId="40" xr:uid="{00000000-0005-0000-0000-000027000000}"/>
    <cellStyle name="40% - Акцент5 2" xfId="41" xr:uid="{00000000-0005-0000-0000-000028000000}"/>
    <cellStyle name="40% - Акцент5 3" xfId="42" xr:uid="{00000000-0005-0000-0000-000029000000}"/>
    <cellStyle name="40% - Акцент6 2" xfId="43" xr:uid="{00000000-0005-0000-0000-00002A000000}"/>
    <cellStyle name="40% - Акцент6 3" xfId="44" xr:uid="{00000000-0005-0000-0000-00002B000000}"/>
    <cellStyle name="60% - Accent1" xfId="45" xr:uid="{00000000-0005-0000-0000-00002C000000}"/>
    <cellStyle name="60% - Accent2" xfId="46" xr:uid="{00000000-0005-0000-0000-00002D000000}"/>
    <cellStyle name="60% - Accent3" xfId="47" xr:uid="{00000000-0005-0000-0000-00002E000000}"/>
    <cellStyle name="60% - Accent4" xfId="48" xr:uid="{00000000-0005-0000-0000-00002F000000}"/>
    <cellStyle name="60% - Accent5" xfId="49" xr:uid="{00000000-0005-0000-0000-000030000000}"/>
    <cellStyle name="60% - Accent6" xfId="50" xr:uid="{00000000-0005-0000-0000-000031000000}"/>
    <cellStyle name="60% - Акцент1 2" xfId="51" xr:uid="{00000000-0005-0000-0000-000032000000}"/>
    <cellStyle name="60% - Акцент1 3" xfId="52" xr:uid="{00000000-0005-0000-0000-000033000000}"/>
    <cellStyle name="60% - Акцент2 2" xfId="53" xr:uid="{00000000-0005-0000-0000-000034000000}"/>
    <cellStyle name="60% - Акцент2 3" xfId="54" xr:uid="{00000000-0005-0000-0000-000035000000}"/>
    <cellStyle name="60% - Акцент3 2" xfId="55" xr:uid="{00000000-0005-0000-0000-000036000000}"/>
    <cellStyle name="60% - Акцент3 3" xfId="56" xr:uid="{00000000-0005-0000-0000-000037000000}"/>
    <cellStyle name="60% - Акцент4 2" xfId="57" xr:uid="{00000000-0005-0000-0000-000038000000}"/>
    <cellStyle name="60% - Акцент4 3" xfId="58" xr:uid="{00000000-0005-0000-0000-000039000000}"/>
    <cellStyle name="60% - Акцент5 2" xfId="59" xr:uid="{00000000-0005-0000-0000-00003A000000}"/>
    <cellStyle name="60% - Акцент5 3" xfId="60" xr:uid="{00000000-0005-0000-0000-00003B000000}"/>
    <cellStyle name="60% - Акцент6 2" xfId="61" xr:uid="{00000000-0005-0000-0000-00003C000000}"/>
    <cellStyle name="60% - Акцент6 3" xfId="62" xr:uid="{00000000-0005-0000-0000-00003D000000}"/>
    <cellStyle name="Accent1" xfId="63" xr:uid="{00000000-0005-0000-0000-00003E000000}"/>
    <cellStyle name="Accent2" xfId="64" xr:uid="{00000000-0005-0000-0000-00003F000000}"/>
    <cellStyle name="Accent3" xfId="65" xr:uid="{00000000-0005-0000-0000-000040000000}"/>
    <cellStyle name="Accent4" xfId="66" xr:uid="{00000000-0005-0000-0000-000041000000}"/>
    <cellStyle name="Accent5" xfId="67" xr:uid="{00000000-0005-0000-0000-000042000000}"/>
    <cellStyle name="Accent6" xfId="68" xr:uid="{00000000-0005-0000-0000-000043000000}"/>
    <cellStyle name="Bad" xfId="69" xr:uid="{00000000-0005-0000-0000-000044000000}"/>
    <cellStyle name="Calculation" xfId="70" xr:uid="{00000000-0005-0000-0000-000045000000}"/>
    <cellStyle name="Check Cell" xfId="71" xr:uid="{00000000-0005-0000-0000-000046000000}"/>
    <cellStyle name="Column-Header" xfId="72" xr:uid="{00000000-0005-0000-0000-000047000000}"/>
    <cellStyle name="Column-Header 2" xfId="73" xr:uid="{00000000-0005-0000-0000-000048000000}"/>
    <cellStyle name="Column-Header 3" xfId="74" xr:uid="{00000000-0005-0000-0000-000049000000}"/>
    <cellStyle name="Column-Header 4" xfId="75" xr:uid="{00000000-0005-0000-0000-00004A000000}"/>
    <cellStyle name="Column-Header 5" xfId="76" xr:uid="{00000000-0005-0000-0000-00004B000000}"/>
    <cellStyle name="Column-Header 6" xfId="77" xr:uid="{00000000-0005-0000-0000-00004C000000}"/>
    <cellStyle name="Column-Header 7" xfId="78" xr:uid="{00000000-0005-0000-0000-00004D000000}"/>
    <cellStyle name="Column-Header 7 2" xfId="79" xr:uid="{00000000-0005-0000-0000-00004E000000}"/>
    <cellStyle name="Column-Header 8" xfId="80" xr:uid="{00000000-0005-0000-0000-00004F000000}"/>
    <cellStyle name="Column-Header 8 2" xfId="81" xr:uid="{00000000-0005-0000-0000-000050000000}"/>
    <cellStyle name="Column-Header 9" xfId="82" xr:uid="{00000000-0005-0000-0000-000051000000}"/>
    <cellStyle name="Column-Header 9 2" xfId="83" xr:uid="{00000000-0005-0000-0000-000052000000}"/>
    <cellStyle name="Column-Header_Zvit rux-koshtiv 2010 Департамент " xfId="84" xr:uid="{00000000-0005-0000-0000-000053000000}"/>
    <cellStyle name="Comma_2005_03_15-Финансовый_БГ" xfId="85" xr:uid="{00000000-0005-0000-0000-000054000000}"/>
    <cellStyle name="Define-Column" xfId="86" xr:uid="{00000000-0005-0000-0000-000055000000}"/>
    <cellStyle name="Define-Column 10" xfId="87" xr:uid="{00000000-0005-0000-0000-000056000000}"/>
    <cellStyle name="Define-Column 2" xfId="88" xr:uid="{00000000-0005-0000-0000-000057000000}"/>
    <cellStyle name="Define-Column 3" xfId="89" xr:uid="{00000000-0005-0000-0000-000058000000}"/>
    <cellStyle name="Define-Column 4" xfId="90" xr:uid="{00000000-0005-0000-0000-000059000000}"/>
    <cellStyle name="Define-Column 5" xfId="91" xr:uid="{00000000-0005-0000-0000-00005A000000}"/>
    <cellStyle name="Define-Column 6" xfId="92" xr:uid="{00000000-0005-0000-0000-00005B000000}"/>
    <cellStyle name="Define-Column 7" xfId="93" xr:uid="{00000000-0005-0000-0000-00005C000000}"/>
    <cellStyle name="Define-Column 7 2" xfId="94" xr:uid="{00000000-0005-0000-0000-00005D000000}"/>
    <cellStyle name="Define-Column 7 3" xfId="95" xr:uid="{00000000-0005-0000-0000-00005E000000}"/>
    <cellStyle name="Define-Column 8" xfId="96" xr:uid="{00000000-0005-0000-0000-00005F000000}"/>
    <cellStyle name="Define-Column 8 2" xfId="97" xr:uid="{00000000-0005-0000-0000-000060000000}"/>
    <cellStyle name="Define-Column 8 3" xfId="98" xr:uid="{00000000-0005-0000-0000-000061000000}"/>
    <cellStyle name="Define-Column 9" xfId="99" xr:uid="{00000000-0005-0000-0000-000062000000}"/>
    <cellStyle name="Define-Column 9 2" xfId="100" xr:uid="{00000000-0005-0000-0000-000063000000}"/>
    <cellStyle name="Define-Column 9 3" xfId="101" xr:uid="{00000000-0005-0000-0000-000064000000}"/>
    <cellStyle name="Define-Column_Zvit rux-koshtiv 2010 Департамент " xfId="102" xr:uid="{00000000-0005-0000-0000-000065000000}"/>
    <cellStyle name="Explanatory Text" xfId="103" xr:uid="{00000000-0005-0000-0000-000066000000}"/>
    <cellStyle name="FS10" xfId="104" xr:uid="{00000000-0005-0000-0000-000067000000}"/>
    <cellStyle name="Good" xfId="105" xr:uid="{00000000-0005-0000-0000-000068000000}"/>
    <cellStyle name="Heading 1" xfId="106" xr:uid="{00000000-0005-0000-0000-000069000000}"/>
    <cellStyle name="Heading 2" xfId="107" xr:uid="{00000000-0005-0000-0000-00006A000000}"/>
    <cellStyle name="Heading 3" xfId="108" xr:uid="{00000000-0005-0000-0000-00006B000000}"/>
    <cellStyle name="Heading 4" xfId="109" xr:uid="{00000000-0005-0000-0000-00006C000000}"/>
    <cellStyle name="Hyperlink 2" xfId="110" xr:uid="{00000000-0005-0000-0000-00006D000000}"/>
    <cellStyle name="Input" xfId="111" xr:uid="{00000000-0005-0000-0000-00006E000000}"/>
    <cellStyle name="Level0" xfId="112" xr:uid="{00000000-0005-0000-0000-00006F000000}"/>
    <cellStyle name="Level0 10" xfId="113" xr:uid="{00000000-0005-0000-0000-000070000000}"/>
    <cellStyle name="Level0 2" xfId="114" xr:uid="{00000000-0005-0000-0000-000071000000}"/>
    <cellStyle name="Level0 2 2" xfId="115" xr:uid="{00000000-0005-0000-0000-000072000000}"/>
    <cellStyle name="Level0 3" xfId="116" xr:uid="{00000000-0005-0000-0000-000073000000}"/>
    <cellStyle name="Level0 3 2" xfId="117" xr:uid="{00000000-0005-0000-0000-000074000000}"/>
    <cellStyle name="Level0 4" xfId="118" xr:uid="{00000000-0005-0000-0000-000075000000}"/>
    <cellStyle name="Level0 4 2" xfId="119" xr:uid="{00000000-0005-0000-0000-000076000000}"/>
    <cellStyle name="Level0 5" xfId="120" xr:uid="{00000000-0005-0000-0000-000077000000}"/>
    <cellStyle name="Level0 6" xfId="121" xr:uid="{00000000-0005-0000-0000-000078000000}"/>
    <cellStyle name="Level0 7" xfId="122" xr:uid="{00000000-0005-0000-0000-000079000000}"/>
    <cellStyle name="Level0 7 2" xfId="123" xr:uid="{00000000-0005-0000-0000-00007A000000}"/>
    <cellStyle name="Level0 7 3" xfId="124" xr:uid="{00000000-0005-0000-0000-00007B000000}"/>
    <cellStyle name="Level0 8" xfId="125" xr:uid="{00000000-0005-0000-0000-00007C000000}"/>
    <cellStyle name="Level0 8 2" xfId="126" xr:uid="{00000000-0005-0000-0000-00007D000000}"/>
    <cellStyle name="Level0 8 3" xfId="127" xr:uid="{00000000-0005-0000-0000-00007E000000}"/>
    <cellStyle name="Level0 9" xfId="128" xr:uid="{00000000-0005-0000-0000-00007F000000}"/>
    <cellStyle name="Level0 9 2" xfId="129" xr:uid="{00000000-0005-0000-0000-000080000000}"/>
    <cellStyle name="Level0 9 3" xfId="130" xr:uid="{00000000-0005-0000-0000-000081000000}"/>
    <cellStyle name="Level0_Zvit rux-koshtiv 2010 Департамент " xfId="131" xr:uid="{00000000-0005-0000-0000-000082000000}"/>
    <cellStyle name="Level1" xfId="132" xr:uid="{00000000-0005-0000-0000-000083000000}"/>
    <cellStyle name="Level1 2" xfId="133" xr:uid="{00000000-0005-0000-0000-000084000000}"/>
    <cellStyle name="Level1-Numbers" xfId="134" xr:uid="{00000000-0005-0000-0000-000085000000}"/>
    <cellStyle name="Level1-Numbers 2" xfId="135" xr:uid="{00000000-0005-0000-0000-000086000000}"/>
    <cellStyle name="Level1-Numbers-Hide" xfId="136" xr:uid="{00000000-0005-0000-0000-000087000000}"/>
    <cellStyle name="Level2" xfId="137" xr:uid="{00000000-0005-0000-0000-000088000000}"/>
    <cellStyle name="Level2 2" xfId="138" xr:uid="{00000000-0005-0000-0000-000089000000}"/>
    <cellStyle name="Level2-Hide" xfId="139" xr:uid="{00000000-0005-0000-0000-00008A000000}"/>
    <cellStyle name="Level2-Hide 2" xfId="140" xr:uid="{00000000-0005-0000-0000-00008B000000}"/>
    <cellStyle name="Level2-Numbers" xfId="141" xr:uid="{00000000-0005-0000-0000-00008C000000}"/>
    <cellStyle name="Level2-Numbers 2" xfId="142" xr:uid="{00000000-0005-0000-0000-00008D000000}"/>
    <cellStyle name="Level2-Numbers-Hide" xfId="143" xr:uid="{00000000-0005-0000-0000-00008E000000}"/>
    <cellStyle name="Level3" xfId="144" xr:uid="{00000000-0005-0000-0000-00008F000000}"/>
    <cellStyle name="Level3 2" xfId="145" xr:uid="{00000000-0005-0000-0000-000090000000}"/>
    <cellStyle name="Level3 3" xfId="146" xr:uid="{00000000-0005-0000-0000-000091000000}"/>
    <cellStyle name="Level3_План департамент_2010_1207" xfId="147" xr:uid="{00000000-0005-0000-0000-000092000000}"/>
    <cellStyle name="Level3-Hide" xfId="148" xr:uid="{00000000-0005-0000-0000-000093000000}"/>
    <cellStyle name="Level3-Hide 2" xfId="149" xr:uid="{00000000-0005-0000-0000-000094000000}"/>
    <cellStyle name="Level3-Numbers" xfId="150" xr:uid="{00000000-0005-0000-0000-000095000000}"/>
    <cellStyle name="Level3-Numbers 2" xfId="151" xr:uid="{00000000-0005-0000-0000-000096000000}"/>
    <cellStyle name="Level3-Numbers 3" xfId="152" xr:uid="{00000000-0005-0000-0000-000097000000}"/>
    <cellStyle name="Level3-Numbers_План департамент_2010_1207" xfId="153" xr:uid="{00000000-0005-0000-0000-000098000000}"/>
    <cellStyle name="Level3-Numbers-Hide" xfId="154" xr:uid="{00000000-0005-0000-0000-000099000000}"/>
    <cellStyle name="Level4" xfId="155" xr:uid="{00000000-0005-0000-0000-00009A000000}"/>
    <cellStyle name="Level4 2" xfId="156" xr:uid="{00000000-0005-0000-0000-00009B000000}"/>
    <cellStyle name="Level4-Hide" xfId="157" xr:uid="{00000000-0005-0000-0000-00009C000000}"/>
    <cellStyle name="Level4-Hide 2" xfId="158" xr:uid="{00000000-0005-0000-0000-00009D000000}"/>
    <cellStyle name="Level4-Numbers" xfId="159" xr:uid="{00000000-0005-0000-0000-00009E000000}"/>
    <cellStyle name="Level4-Numbers 2" xfId="160" xr:uid="{00000000-0005-0000-0000-00009F000000}"/>
    <cellStyle name="Level4-Numbers-Hide" xfId="161" xr:uid="{00000000-0005-0000-0000-0000A0000000}"/>
    <cellStyle name="Level5" xfId="162" xr:uid="{00000000-0005-0000-0000-0000A1000000}"/>
    <cellStyle name="Level5 2" xfId="163" xr:uid="{00000000-0005-0000-0000-0000A2000000}"/>
    <cellStyle name="Level5-Hide" xfId="164" xr:uid="{00000000-0005-0000-0000-0000A3000000}"/>
    <cellStyle name="Level5-Hide 2" xfId="165" xr:uid="{00000000-0005-0000-0000-0000A4000000}"/>
    <cellStyle name="Level5-Numbers" xfId="166" xr:uid="{00000000-0005-0000-0000-0000A5000000}"/>
    <cellStyle name="Level5-Numbers 2" xfId="167" xr:uid="{00000000-0005-0000-0000-0000A6000000}"/>
    <cellStyle name="Level5-Numbers-Hide" xfId="168" xr:uid="{00000000-0005-0000-0000-0000A7000000}"/>
    <cellStyle name="Level6" xfId="169" xr:uid="{00000000-0005-0000-0000-0000A8000000}"/>
    <cellStyle name="Level6 2" xfId="170" xr:uid="{00000000-0005-0000-0000-0000A9000000}"/>
    <cellStyle name="Level6-Hide" xfId="171" xr:uid="{00000000-0005-0000-0000-0000AA000000}"/>
    <cellStyle name="Level6-Hide 2" xfId="172" xr:uid="{00000000-0005-0000-0000-0000AB000000}"/>
    <cellStyle name="Level6-Numbers" xfId="173" xr:uid="{00000000-0005-0000-0000-0000AC000000}"/>
    <cellStyle name="Level6-Numbers 2" xfId="174" xr:uid="{00000000-0005-0000-0000-0000AD000000}"/>
    <cellStyle name="Level7" xfId="175" xr:uid="{00000000-0005-0000-0000-0000AE000000}"/>
    <cellStyle name="Level7-Hide" xfId="176" xr:uid="{00000000-0005-0000-0000-0000AF000000}"/>
    <cellStyle name="Level7-Numbers" xfId="177" xr:uid="{00000000-0005-0000-0000-0000B0000000}"/>
    <cellStyle name="Linked Cell" xfId="178" xr:uid="{00000000-0005-0000-0000-0000B1000000}"/>
    <cellStyle name="Neutral" xfId="179" xr:uid="{00000000-0005-0000-0000-0000B2000000}"/>
    <cellStyle name="Normal 2" xfId="180" xr:uid="{00000000-0005-0000-0000-0000B3000000}"/>
    <cellStyle name="Normal_2005_03_15-Финансовый_БГ" xfId="181" xr:uid="{00000000-0005-0000-0000-0000B4000000}"/>
    <cellStyle name="Note" xfId="182" xr:uid="{00000000-0005-0000-0000-0000B5000000}"/>
    <cellStyle name="Number-Cells" xfId="183" xr:uid="{00000000-0005-0000-0000-0000B6000000}"/>
    <cellStyle name="Number-Cells-Column2" xfId="184" xr:uid="{00000000-0005-0000-0000-0000B7000000}"/>
    <cellStyle name="Number-Cells-Column5" xfId="185" xr:uid="{00000000-0005-0000-0000-0000B8000000}"/>
    <cellStyle name="Output" xfId="186" xr:uid="{00000000-0005-0000-0000-0000B9000000}"/>
    <cellStyle name="Row-Header" xfId="187" xr:uid="{00000000-0005-0000-0000-0000BA000000}"/>
    <cellStyle name="Row-Header 2" xfId="188" xr:uid="{00000000-0005-0000-0000-0000BB000000}"/>
    <cellStyle name="Title" xfId="189" xr:uid="{00000000-0005-0000-0000-0000BC000000}"/>
    <cellStyle name="Total" xfId="190" xr:uid="{00000000-0005-0000-0000-0000BD000000}"/>
    <cellStyle name="Warning Text" xfId="191" xr:uid="{00000000-0005-0000-0000-0000BE000000}"/>
    <cellStyle name="Акцент1 2" xfId="192" xr:uid="{00000000-0005-0000-0000-0000BF000000}"/>
    <cellStyle name="Акцент1 3" xfId="193" xr:uid="{00000000-0005-0000-0000-0000C0000000}"/>
    <cellStyle name="Акцент2 2" xfId="194" xr:uid="{00000000-0005-0000-0000-0000C1000000}"/>
    <cellStyle name="Акцент2 3" xfId="195" xr:uid="{00000000-0005-0000-0000-0000C2000000}"/>
    <cellStyle name="Акцент3 2" xfId="196" xr:uid="{00000000-0005-0000-0000-0000C3000000}"/>
    <cellStyle name="Акцент3 3" xfId="197" xr:uid="{00000000-0005-0000-0000-0000C4000000}"/>
    <cellStyle name="Акцент4 2" xfId="198" xr:uid="{00000000-0005-0000-0000-0000C5000000}"/>
    <cellStyle name="Акцент4 3" xfId="199" xr:uid="{00000000-0005-0000-0000-0000C6000000}"/>
    <cellStyle name="Акцент5 2" xfId="200" xr:uid="{00000000-0005-0000-0000-0000C7000000}"/>
    <cellStyle name="Акцент5 3" xfId="201" xr:uid="{00000000-0005-0000-0000-0000C8000000}"/>
    <cellStyle name="Акцент6 2" xfId="202" xr:uid="{00000000-0005-0000-0000-0000C9000000}"/>
    <cellStyle name="Акцент6 3" xfId="203" xr:uid="{00000000-0005-0000-0000-0000CA000000}"/>
    <cellStyle name="Ввод  2" xfId="204" xr:uid="{00000000-0005-0000-0000-0000CB000000}"/>
    <cellStyle name="Ввод  3" xfId="205" xr:uid="{00000000-0005-0000-0000-0000CC000000}"/>
    <cellStyle name="Вывод 2" xfId="206" xr:uid="{00000000-0005-0000-0000-0000CD000000}"/>
    <cellStyle name="Вывод 3" xfId="207" xr:uid="{00000000-0005-0000-0000-0000CE000000}"/>
    <cellStyle name="Вычисление 2" xfId="208" xr:uid="{00000000-0005-0000-0000-0000CF000000}"/>
    <cellStyle name="Вычисление 3" xfId="209" xr:uid="{00000000-0005-0000-0000-0000D0000000}"/>
    <cellStyle name="Денежный 2" xfId="210" xr:uid="{00000000-0005-0000-0000-0000D1000000}"/>
    <cellStyle name="Заголовок 1 2" xfId="211" xr:uid="{00000000-0005-0000-0000-0000D2000000}"/>
    <cellStyle name="Заголовок 1 3" xfId="212" xr:uid="{00000000-0005-0000-0000-0000D3000000}"/>
    <cellStyle name="Заголовок 2 2" xfId="213" xr:uid="{00000000-0005-0000-0000-0000D4000000}"/>
    <cellStyle name="Заголовок 2 3" xfId="214" xr:uid="{00000000-0005-0000-0000-0000D5000000}"/>
    <cellStyle name="Заголовок 3 2" xfId="215" xr:uid="{00000000-0005-0000-0000-0000D6000000}"/>
    <cellStyle name="Заголовок 3 3" xfId="216" xr:uid="{00000000-0005-0000-0000-0000D7000000}"/>
    <cellStyle name="Заголовок 4 2" xfId="217" xr:uid="{00000000-0005-0000-0000-0000D8000000}"/>
    <cellStyle name="Заголовок 4 3" xfId="218" xr:uid="{00000000-0005-0000-0000-0000D9000000}"/>
    <cellStyle name="Итог 2" xfId="219" xr:uid="{00000000-0005-0000-0000-0000DA000000}"/>
    <cellStyle name="Итог 3" xfId="220" xr:uid="{00000000-0005-0000-0000-0000DB000000}"/>
    <cellStyle name="Контрольная ячейка 2" xfId="221" xr:uid="{00000000-0005-0000-0000-0000DC000000}"/>
    <cellStyle name="Контрольная ячейка 3" xfId="222" xr:uid="{00000000-0005-0000-0000-0000DD000000}"/>
    <cellStyle name="Название 2" xfId="223" xr:uid="{00000000-0005-0000-0000-0000DE000000}"/>
    <cellStyle name="Название 3" xfId="224" xr:uid="{00000000-0005-0000-0000-0000DF000000}"/>
    <cellStyle name="Нейтральный 2" xfId="225" xr:uid="{00000000-0005-0000-0000-0000E0000000}"/>
    <cellStyle name="Нейтральный 3" xfId="226" xr:uid="{00000000-0005-0000-0000-0000E1000000}"/>
    <cellStyle name="Обычный" xfId="0" builtinId="0"/>
    <cellStyle name="Обычный 10" xfId="227" xr:uid="{00000000-0005-0000-0000-0000E3000000}"/>
    <cellStyle name="Обычный 11" xfId="228" xr:uid="{00000000-0005-0000-0000-0000E4000000}"/>
    <cellStyle name="Обычный 12" xfId="229" xr:uid="{00000000-0005-0000-0000-0000E5000000}"/>
    <cellStyle name="Обычный 13" xfId="230" xr:uid="{00000000-0005-0000-0000-0000E6000000}"/>
    <cellStyle name="Обычный 14" xfId="231" xr:uid="{00000000-0005-0000-0000-0000E7000000}"/>
    <cellStyle name="Обычный 15" xfId="232" xr:uid="{00000000-0005-0000-0000-0000E8000000}"/>
    <cellStyle name="Обычный 16" xfId="233" xr:uid="{00000000-0005-0000-0000-0000E9000000}"/>
    <cellStyle name="Обычный 17" xfId="234" xr:uid="{00000000-0005-0000-0000-0000EA000000}"/>
    <cellStyle name="Обычный 18" xfId="235" xr:uid="{00000000-0005-0000-0000-0000EB000000}"/>
    <cellStyle name="Обычный 2" xfId="236" xr:uid="{00000000-0005-0000-0000-0000EC000000}"/>
    <cellStyle name="Обычный 2 10" xfId="237" xr:uid="{00000000-0005-0000-0000-0000ED000000}"/>
    <cellStyle name="Обычный 2 11" xfId="238" xr:uid="{00000000-0005-0000-0000-0000EE000000}"/>
    <cellStyle name="Обычный 2 12" xfId="239" xr:uid="{00000000-0005-0000-0000-0000EF000000}"/>
    <cellStyle name="Обычный 2 13" xfId="240" xr:uid="{00000000-0005-0000-0000-0000F0000000}"/>
    <cellStyle name="Обычный 2 14" xfId="241" xr:uid="{00000000-0005-0000-0000-0000F1000000}"/>
    <cellStyle name="Обычный 2 15" xfId="242" xr:uid="{00000000-0005-0000-0000-0000F2000000}"/>
    <cellStyle name="Обычный 2 16" xfId="243" xr:uid="{00000000-0005-0000-0000-0000F3000000}"/>
    <cellStyle name="Обычный 2 2" xfId="244" xr:uid="{00000000-0005-0000-0000-0000F4000000}"/>
    <cellStyle name="Обычный 2 2 2" xfId="245" xr:uid="{00000000-0005-0000-0000-0000F5000000}"/>
    <cellStyle name="Обычный 2 2 3" xfId="246" xr:uid="{00000000-0005-0000-0000-0000F6000000}"/>
    <cellStyle name="Обычный 2 2_Расшифровка прочих" xfId="247" xr:uid="{00000000-0005-0000-0000-0000F7000000}"/>
    <cellStyle name="Обычный 2 3" xfId="248" xr:uid="{00000000-0005-0000-0000-0000F8000000}"/>
    <cellStyle name="Обычный 2 4" xfId="249" xr:uid="{00000000-0005-0000-0000-0000F9000000}"/>
    <cellStyle name="Обычный 2 5" xfId="250" xr:uid="{00000000-0005-0000-0000-0000FA000000}"/>
    <cellStyle name="Обычный 2 6" xfId="251" xr:uid="{00000000-0005-0000-0000-0000FB000000}"/>
    <cellStyle name="Обычный 2 7" xfId="252" xr:uid="{00000000-0005-0000-0000-0000FC000000}"/>
    <cellStyle name="Обычный 2 8" xfId="253" xr:uid="{00000000-0005-0000-0000-0000FD000000}"/>
    <cellStyle name="Обычный 2 9" xfId="254" xr:uid="{00000000-0005-0000-0000-0000FE000000}"/>
    <cellStyle name="Обычный 2_2604-2010" xfId="255" xr:uid="{00000000-0005-0000-0000-0000FF000000}"/>
    <cellStyle name="Обычный 3" xfId="256" xr:uid="{00000000-0005-0000-0000-000000010000}"/>
    <cellStyle name="Обычный 3 10" xfId="257" xr:uid="{00000000-0005-0000-0000-000001010000}"/>
    <cellStyle name="Обычный 3 11" xfId="258" xr:uid="{00000000-0005-0000-0000-000002010000}"/>
    <cellStyle name="Обычный 3 12" xfId="259" xr:uid="{00000000-0005-0000-0000-000003010000}"/>
    <cellStyle name="Обычный 3 13" xfId="260" xr:uid="{00000000-0005-0000-0000-000004010000}"/>
    <cellStyle name="Обычный 3 14" xfId="261" xr:uid="{00000000-0005-0000-0000-000005010000}"/>
    <cellStyle name="Обычный 3 2" xfId="262" xr:uid="{00000000-0005-0000-0000-000006010000}"/>
    <cellStyle name="Обычный 3 3" xfId="263" xr:uid="{00000000-0005-0000-0000-000007010000}"/>
    <cellStyle name="Обычный 3 4" xfId="264" xr:uid="{00000000-0005-0000-0000-000008010000}"/>
    <cellStyle name="Обычный 3 5" xfId="265" xr:uid="{00000000-0005-0000-0000-000009010000}"/>
    <cellStyle name="Обычный 3 6" xfId="266" xr:uid="{00000000-0005-0000-0000-00000A010000}"/>
    <cellStyle name="Обычный 3 7" xfId="267" xr:uid="{00000000-0005-0000-0000-00000B010000}"/>
    <cellStyle name="Обычный 3 8" xfId="268" xr:uid="{00000000-0005-0000-0000-00000C010000}"/>
    <cellStyle name="Обычный 3 9" xfId="269" xr:uid="{00000000-0005-0000-0000-00000D010000}"/>
    <cellStyle name="Обычный 3_Дефицит_7 млрд_0608_бс" xfId="270" xr:uid="{00000000-0005-0000-0000-00000E010000}"/>
    <cellStyle name="Обычный 4" xfId="271" xr:uid="{00000000-0005-0000-0000-00000F010000}"/>
    <cellStyle name="Обычный 5" xfId="272" xr:uid="{00000000-0005-0000-0000-000010010000}"/>
    <cellStyle name="Обычный 5 2" xfId="273" xr:uid="{00000000-0005-0000-0000-000011010000}"/>
    <cellStyle name="Обычный 6" xfId="274" xr:uid="{00000000-0005-0000-0000-000012010000}"/>
    <cellStyle name="Обычный 6 2" xfId="275" xr:uid="{00000000-0005-0000-0000-000013010000}"/>
    <cellStyle name="Обычный 6 3" xfId="276" xr:uid="{00000000-0005-0000-0000-000014010000}"/>
    <cellStyle name="Обычный 6 4" xfId="277" xr:uid="{00000000-0005-0000-0000-000015010000}"/>
    <cellStyle name="Обычный 6_Дефицит_7 млрд_0608_бс" xfId="278" xr:uid="{00000000-0005-0000-0000-000016010000}"/>
    <cellStyle name="Обычный 7" xfId="279" xr:uid="{00000000-0005-0000-0000-000017010000}"/>
    <cellStyle name="Обычный 7 2" xfId="280" xr:uid="{00000000-0005-0000-0000-000018010000}"/>
    <cellStyle name="Обычный 8" xfId="281" xr:uid="{00000000-0005-0000-0000-000019010000}"/>
    <cellStyle name="Обычный 9" xfId="282" xr:uid="{00000000-0005-0000-0000-00001A010000}"/>
    <cellStyle name="Обычный 9 2" xfId="283" xr:uid="{00000000-0005-0000-0000-00001B010000}"/>
    <cellStyle name="Плохой 2" xfId="284" xr:uid="{00000000-0005-0000-0000-00001C010000}"/>
    <cellStyle name="Плохой 3" xfId="285" xr:uid="{00000000-0005-0000-0000-00001D010000}"/>
    <cellStyle name="Пояснение 2" xfId="286" xr:uid="{00000000-0005-0000-0000-00001E010000}"/>
    <cellStyle name="Пояснение 3" xfId="287" xr:uid="{00000000-0005-0000-0000-00001F010000}"/>
    <cellStyle name="Примечание 2" xfId="288" xr:uid="{00000000-0005-0000-0000-000020010000}"/>
    <cellStyle name="Примечание 3" xfId="289" xr:uid="{00000000-0005-0000-0000-000021010000}"/>
    <cellStyle name="Процентный 2" xfId="290" xr:uid="{00000000-0005-0000-0000-000022010000}"/>
    <cellStyle name="Процентный 2 10" xfId="291" xr:uid="{00000000-0005-0000-0000-000023010000}"/>
    <cellStyle name="Процентный 2 11" xfId="292" xr:uid="{00000000-0005-0000-0000-000024010000}"/>
    <cellStyle name="Процентный 2 12" xfId="293" xr:uid="{00000000-0005-0000-0000-000025010000}"/>
    <cellStyle name="Процентный 2 13" xfId="294" xr:uid="{00000000-0005-0000-0000-000026010000}"/>
    <cellStyle name="Процентный 2 14" xfId="295" xr:uid="{00000000-0005-0000-0000-000027010000}"/>
    <cellStyle name="Процентный 2 15" xfId="296" xr:uid="{00000000-0005-0000-0000-000028010000}"/>
    <cellStyle name="Процентный 2 16" xfId="297" xr:uid="{00000000-0005-0000-0000-000029010000}"/>
    <cellStyle name="Процентный 2 2" xfId="298" xr:uid="{00000000-0005-0000-0000-00002A010000}"/>
    <cellStyle name="Процентный 2 3" xfId="299" xr:uid="{00000000-0005-0000-0000-00002B010000}"/>
    <cellStyle name="Процентный 2 4" xfId="300" xr:uid="{00000000-0005-0000-0000-00002C010000}"/>
    <cellStyle name="Процентный 2 5" xfId="301" xr:uid="{00000000-0005-0000-0000-00002D010000}"/>
    <cellStyle name="Процентный 2 6" xfId="302" xr:uid="{00000000-0005-0000-0000-00002E010000}"/>
    <cellStyle name="Процентный 2 7" xfId="303" xr:uid="{00000000-0005-0000-0000-00002F010000}"/>
    <cellStyle name="Процентный 2 8" xfId="304" xr:uid="{00000000-0005-0000-0000-000030010000}"/>
    <cellStyle name="Процентный 2 9" xfId="305" xr:uid="{00000000-0005-0000-0000-000031010000}"/>
    <cellStyle name="Процентный 3" xfId="306" xr:uid="{00000000-0005-0000-0000-000032010000}"/>
    <cellStyle name="Процентный 4" xfId="307" xr:uid="{00000000-0005-0000-0000-000033010000}"/>
    <cellStyle name="Процентный 4 2" xfId="308" xr:uid="{00000000-0005-0000-0000-000034010000}"/>
    <cellStyle name="Связанная ячейка 2" xfId="309" xr:uid="{00000000-0005-0000-0000-000035010000}"/>
    <cellStyle name="Связанная ячейка 3" xfId="310" xr:uid="{00000000-0005-0000-0000-000036010000}"/>
    <cellStyle name="Стиль 1" xfId="311" xr:uid="{00000000-0005-0000-0000-000037010000}"/>
    <cellStyle name="Стиль 1 2" xfId="312" xr:uid="{00000000-0005-0000-0000-000038010000}"/>
    <cellStyle name="Стиль 1 3" xfId="313" xr:uid="{00000000-0005-0000-0000-000039010000}"/>
    <cellStyle name="Стиль 1 4" xfId="314" xr:uid="{00000000-0005-0000-0000-00003A010000}"/>
    <cellStyle name="Стиль 1 5" xfId="315" xr:uid="{00000000-0005-0000-0000-00003B010000}"/>
    <cellStyle name="Стиль 1 6" xfId="316" xr:uid="{00000000-0005-0000-0000-00003C010000}"/>
    <cellStyle name="Стиль 1 7" xfId="317" xr:uid="{00000000-0005-0000-0000-00003D010000}"/>
    <cellStyle name="Текст предупреждения 2" xfId="318" xr:uid="{00000000-0005-0000-0000-00003E010000}"/>
    <cellStyle name="Текст предупреждения 3" xfId="319" xr:uid="{00000000-0005-0000-0000-00003F010000}"/>
    <cellStyle name="Тысячи [0]_1.62" xfId="320" xr:uid="{00000000-0005-0000-0000-000040010000}"/>
    <cellStyle name="Тысячи_1.62" xfId="321" xr:uid="{00000000-0005-0000-0000-000041010000}"/>
    <cellStyle name="Финансовый 2" xfId="322" xr:uid="{00000000-0005-0000-0000-000042010000}"/>
    <cellStyle name="Финансовый 2 10" xfId="323" xr:uid="{00000000-0005-0000-0000-000043010000}"/>
    <cellStyle name="Финансовый 2 11" xfId="324" xr:uid="{00000000-0005-0000-0000-000044010000}"/>
    <cellStyle name="Финансовый 2 12" xfId="325" xr:uid="{00000000-0005-0000-0000-000045010000}"/>
    <cellStyle name="Финансовый 2 13" xfId="326" xr:uid="{00000000-0005-0000-0000-000046010000}"/>
    <cellStyle name="Финансовый 2 14" xfId="327" xr:uid="{00000000-0005-0000-0000-000047010000}"/>
    <cellStyle name="Финансовый 2 15" xfId="328" xr:uid="{00000000-0005-0000-0000-000048010000}"/>
    <cellStyle name="Финансовый 2 16" xfId="329" xr:uid="{00000000-0005-0000-0000-000049010000}"/>
    <cellStyle name="Финансовый 2 17" xfId="330" xr:uid="{00000000-0005-0000-0000-00004A010000}"/>
    <cellStyle name="Финансовый 2 2" xfId="331" xr:uid="{00000000-0005-0000-0000-00004B010000}"/>
    <cellStyle name="Финансовый 2 3" xfId="332" xr:uid="{00000000-0005-0000-0000-00004C010000}"/>
    <cellStyle name="Финансовый 2 4" xfId="333" xr:uid="{00000000-0005-0000-0000-00004D010000}"/>
    <cellStyle name="Финансовый 2 5" xfId="334" xr:uid="{00000000-0005-0000-0000-00004E010000}"/>
    <cellStyle name="Финансовый 2 6" xfId="335" xr:uid="{00000000-0005-0000-0000-00004F010000}"/>
    <cellStyle name="Финансовый 2 7" xfId="336" xr:uid="{00000000-0005-0000-0000-000050010000}"/>
    <cellStyle name="Финансовый 2 8" xfId="337" xr:uid="{00000000-0005-0000-0000-000051010000}"/>
    <cellStyle name="Финансовый 2 9" xfId="338" xr:uid="{00000000-0005-0000-0000-000052010000}"/>
    <cellStyle name="Финансовый 3" xfId="339" xr:uid="{00000000-0005-0000-0000-000053010000}"/>
    <cellStyle name="Финансовый 3 2" xfId="340" xr:uid="{00000000-0005-0000-0000-000054010000}"/>
    <cellStyle name="Финансовый 4" xfId="341" xr:uid="{00000000-0005-0000-0000-000055010000}"/>
    <cellStyle name="Финансовый 4 2" xfId="342" xr:uid="{00000000-0005-0000-0000-000056010000}"/>
    <cellStyle name="Финансовый 4 3" xfId="343" xr:uid="{00000000-0005-0000-0000-000057010000}"/>
    <cellStyle name="Финансовый 5" xfId="344" xr:uid="{00000000-0005-0000-0000-000058010000}"/>
    <cellStyle name="Финансовый 6" xfId="345" xr:uid="{00000000-0005-0000-0000-000059010000}"/>
    <cellStyle name="Финансовый 7" xfId="346" xr:uid="{00000000-0005-0000-0000-00005A010000}"/>
    <cellStyle name="Хороший 2" xfId="347" xr:uid="{00000000-0005-0000-0000-00005B010000}"/>
    <cellStyle name="Хороший 3" xfId="348" xr:uid="{00000000-0005-0000-0000-00005C010000}"/>
    <cellStyle name="числовой" xfId="349" xr:uid="{00000000-0005-0000-0000-00005D010000}"/>
    <cellStyle name="Ю" xfId="350" xr:uid="{00000000-0005-0000-0000-00005E010000}"/>
    <cellStyle name="Ю-FreeSet_10" xfId="351" xr:uid="{00000000-0005-0000-0000-00005F01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externalLink" Target="externalLinks/externalLink17.xml"/><Relationship Id="rId26" Type="http://schemas.openxmlformats.org/officeDocument/2006/relationships/externalLink" Target="externalLinks/externalLink25.xml"/><Relationship Id="rId39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21" Type="http://schemas.openxmlformats.org/officeDocument/2006/relationships/externalLink" Target="externalLinks/externalLink20.xml"/><Relationship Id="rId34" Type="http://schemas.openxmlformats.org/officeDocument/2006/relationships/externalLink" Target="externalLinks/externalLink3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externalLink" Target="externalLinks/externalLink16.xml"/><Relationship Id="rId25" Type="http://schemas.openxmlformats.org/officeDocument/2006/relationships/externalLink" Target="externalLinks/externalLink24.xml"/><Relationship Id="rId33" Type="http://schemas.openxmlformats.org/officeDocument/2006/relationships/externalLink" Target="externalLinks/externalLink32.xml"/><Relationship Id="rId38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6" Type="http://schemas.openxmlformats.org/officeDocument/2006/relationships/externalLink" Target="externalLinks/externalLink15.xml"/><Relationship Id="rId20" Type="http://schemas.openxmlformats.org/officeDocument/2006/relationships/externalLink" Target="externalLinks/externalLink19.xml"/><Relationship Id="rId29" Type="http://schemas.openxmlformats.org/officeDocument/2006/relationships/externalLink" Target="externalLinks/externalLink28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24" Type="http://schemas.openxmlformats.org/officeDocument/2006/relationships/externalLink" Target="externalLinks/externalLink23.xml"/><Relationship Id="rId32" Type="http://schemas.openxmlformats.org/officeDocument/2006/relationships/externalLink" Target="externalLinks/externalLink31.xml"/><Relationship Id="rId37" Type="http://schemas.openxmlformats.org/officeDocument/2006/relationships/theme" Target="theme/theme1.xml"/><Relationship Id="rId40" Type="http://schemas.openxmlformats.org/officeDocument/2006/relationships/calcChain" Target="calcChain.xml"/><Relationship Id="rId5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4.xml"/><Relationship Id="rId23" Type="http://schemas.openxmlformats.org/officeDocument/2006/relationships/externalLink" Target="externalLinks/externalLink22.xml"/><Relationship Id="rId28" Type="http://schemas.openxmlformats.org/officeDocument/2006/relationships/externalLink" Target="externalLinks/externalLink27.xml"/><Relationship Id="rId36" Type="http://schemas.openxmlformats.org/officeDocument/2006/relationships/externalLink" Target="externalLinks/externalLink35.xml"/><Relationship Id="rId10" Type="http://schemas.openxmlformats.org/officeDocument/2006/relationships/externalLink" Target="externalLinks/externalLink9.xml"/><Relationship Id="rId19" Type="http://schemas.openxmlformats.org/officeDocument/2006/relationships/externalLink" Target="externalLinks/externalLink18.xml"/><Relationship Id="rId31" Type="http://schemas.openxmlformats.org/officeDocument/2006/relationships/externalLink" Target="externalLinks/externalLink30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Relationship Id="rId22" Type="http://schemas.openxmlformats.org/officeDocument/2006/relationships/externalLink" Target="externalLinks/externalLink21.xml"/><Relationship Id="rId27" Type="http://schemas.openxmlformats.org/officeDocument/2006/relationships/externalLink" Target="externalLinks/externalLink26.xml"/><Relationship Id="rId30" Type="http://schemas.openxmlformats.org/officeDocument/2006/relationships/externalLink" Target="externalLinks/externalLink29.xml"/><Relationship Id="rId35" Type="http://schemas.openxmlformats.org/officeDocument/2006/relationships/externalLink" Target="externalLinks/externalLink3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WORK/S2/VICTOR/&#1042;&#1042;&#1055;/PIB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&#1052;&#1086;&#1080;%20&#1076;&#1086;&#1082;&#1091;&#1084;&#1077;&#1085;&#1090;&#1099;/Sergey/&#1055;&#1088;&#1086;&#1075;&#1085;&#1086;&#1079;/&#1056;&#1072;&#1073;&#1086;&#1095;&#1080;&#1077;%20&#1090;&#1072;&#1073;&#1083;&#1080;&#1094;&#1099;/new/zvedena11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Rar$DI00.938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&#1052;&#1086;&#1080;%20&#1076;&#1086;&#1082;&#1091;&#1084;&#1077;&#1085;&#1090;&#1099;\Plan-2006_kons_rabota\Dept\Plan\Exchange\_________________________Plan_ZP\!_&#1055;&#1077;&#1095;&#1072;&#1090;&#1100;\&#1052;&#1058;&#1056;%20&#1074;&#1089;&#1077;%20-%205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/Ariadna/Sum_pok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OCUME~1\Chirich\LOCALS~1\Temp\Dept\Plan\Exchange\_________________________Plan_ZP\!_&#1055;&#1077;&#1095;&#1072;&#1090;&#1100;\&#1052;&#1058;&#1056;%20&#1074;&#1089;&#1077;%202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&#1052;&#1086;&#1080;%20&#1076;&#1086;&#1082;&#1091;&#1084;&#1077;&#1085;&#1090;&#1099;\Plan-2006_kons_rabota\Dept\Plan\Exchange\_________________________Plan_ZP\!_&#1055;&#1077;&#1095;&#1072;&#1090;&#1100;\&#1052;&#1058;&#1056;%20&#1074;&#1089;&#1077;%20-%205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Dept\Plan\Exchange\_________________________Plan_ZP\!_&#1055;&#1077;&#1095;&#1072;&#1090;&#1100;\&#1052;&#1058;&#1056;%20&#1074;&#1089;&#1077;%202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!_Plan-2006\VAT%20Sevastop\Dept\Plan\Exchange\_________________________Plan_ZP\!_&#1055;&#1077;&#1095;&#1072;&#1090;&#1100;\&#1052;&#1058;&#1056;%20&#1074;&#1089;&#1077;%20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New_monitoring/Monit_xls/M_2002/M_06_02/Monthly/10_October/1Aug2001/GDP/realgdp/LENA/BGVN1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_________________________Plan_ZP\!_&#1055;&#1077;&#1095;&#1072;&#1090;&#1100;\&#1052;&#1058;&#1056;%20&#1074;&#1089;&#1077;%202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redo\work\Dept\Plan\Exchange\_________________________Plan_ZP\!_&#1055;&#1077;&#1095;&#1072;&#1090;&#1100;\&#1052;&#1058;&#1056;%20&#1074;&#1089;&#1077;%20-%205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ept\Plan\Exchange\!_Plan-2006\VAT%20Sevastop\Dept\Plan\Exchange\_________________________Plan_ZP\!_&#1055;&#1077;&#1095;&#1072;&#1090;&#1100;\&#1052;&#1058;&#1056;%20&#1074;&#1089;&#1077;%202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DOCUME~1\VOYTOV~1\LOCALS~1\Temp\Rar$DI00.867\Planning%20System%20Project\consolidation%20hq%20formatted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Dept\Plan\Exchange\_________________________Plan_ZP\!_&#1055;&#1077;&#1095;&#1072;&#1090;&#1100;\&#1052;&#1058;&#1056;%20&#1074;&#1089;&#1077;%202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SUDNIKOVA\Local%20Settings\Temporary%20Internet%20Files\Content.IE5\C5MFSXEF\Subv2006\Rich%20Roz%202006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n\main1\DOCUME~1\Chirich\LOCALS~1\Temp\Dept\Plan\Exchange\_________________________Plan_ZP\!_&#1055;&#1077;&#1095;&#1072;&#1090;&#1100;\&#1052;&#1058;&#1056;%20&#1074;&#1089;&#1077;%202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andreyevskaya\&#1052;&#1086;&#1080;%20&#1076;&#1086;&#1082;&#1091;&#1084;&#1077;&#1085;&#1090;&#1099;\OLGA\&#1056;&#1045;&#1040;&#1051;&#1048;&#1047;&#1040;&#1062;&#1048;&#1071;_2006\2006_REALIZ_&#1058;&#1045;(&#1090;&#1088;&#1072;&#1074;&#1077;&#1085;&#1100;)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S_N_A/1July2001/GDP/realgdp/LENA/BGVN1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&#1052;&#1086;&#1080;%20&#1076;&#1086;&#1082;&#1091;&#1084;&#1077;&#1085;&#1090;&#1099;\Plan-2006_kons_rabota\Dept\FinPlan-Economy\Planning%20System%20Project\consolidation%20hq%20formatted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\File1\aaaa\2007%20finplan\DOCUME~1\SINKEV~1\LOCALS~1\Temp\Rar$DI00.781\Dept\Plan\Exchange\_________________________Plan_ZP\!_&#1055;&#1077;&#1095;&#1072;&#1090;&#1100;\&#1052;&#1058;&#1056;%20&#1074;&#1089;&#1077;%20-%205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Rar$DI00.938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SINKEV~1\LOCALS~1\Temp\Rar$DI00.781\Dept\FinPlan-Economy\Planning%20System%20Project\consolidation%20hq%20formatted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OCUME~1\Chirich\LOCALS~1\Temp\DOCUME~1\VOYTOV~1\LOCALS~1\Temp\Rar$DI00.867\Planning%20System%20Project\consolidation%20hq%20formatted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Dept\FinPlan-Economy\Planning%20System%20Project\consolidation%20hq%20formatted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n\MAIN1\Dept\FinPlan-Economy\Planning%20System%20Project\consolidation%20hq%20formatted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likhachov\Local%20Settings\Temporary%20Internet%20Files\Content.IE5\RY4RBH0P\2006_REALIZ_&#1058;&#1045;(&#1083;&#1102;&#1090;&#1080;&#1081;20%25)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FinanceUTG\finek2008\&#1043;&#1088;&#1091;&#1076;&#1077;&#1085;&#1100;%20(&#1086;&#1095;&#1080;&#1082;)\DOCUME~1\SINKEV~1\LOCALS~1\Temp\Rar$DI00.781\Dept\Plan\Exchange\_________________________Plan_ZP\!_&#1055;&#1077;&#1095;&#1072;&#1090;&#1100;\&#1052;&#1058;&#1056;%20&#1074;&#1089;&#1077;%20-%205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FinanceUTG\finek2008\&#1043;&#1088;&#1091;&#1076;&#1077;&#1085;&#1100;%20(&#1086;&#1095;&#1080;&#1082;)\DOCUME~1\SINKEV~1\LOCALS~1\Temp\Rar$DI00.781\Dept\FinPlan-Economy\Planning%20System%20Project\consolidation%20hq%20formatted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&#1052;&#1086;&#1080;%20&#1076;&#1086;&#1082;&#1091;&#1084;&#1077;&#1085;&#1090;&#1099;\Plan-2006_kons_rabota\Dept\FinPlan-Economy\Planning%20System%20Project\consolidation%20hq%20formatted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redo\work\Dept\FinPlan-Economy\Planning%20System%20Project\consolidation%20hq%20formatted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DOCUME~1\VOYTOV~1\LOCALS~1\Temp\Rar$DI00.867\Planning%20System%20Project\consolidation%20hq%20formatted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ept\Plan\Exchange\!_Plan-2006\VAT%20Sevastop\Dept\Plan\Exchange\_________________________Plan_ZP\!_&#1055;&#1077;&#1095;&#1072;&#1090;&#1100;\&#1052;&#1058;&#1056;%20&#1074;&#1089;&#1077;%20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DP"/>
      <sheetName val="Real GDP &amp; Real IP (u)"/>
      <sheetName val="Real GDP &amp; Real IP (e)"/>
      <sheetName val="GDP_gr"/>
      <sheetName val="Светлые"/>
      <sheetName val="адмін (2)"/>
    </sheetNames>
    <sheetDataSet>
      <sheetData sheetId="0"/>
      <sheetData sheetId="1"/>
      <sheetData sheetId="2"/>
      <sheetData sheetId="3"/>
      <sheetData sheetId="4" refreshError="1"/>
      <sheetData sheetId="5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зведена таб"/>
      <sheetName val="попер_роз"/>
      <sheetName val="попер_роз (4)"/>
      <sheetName val="звед_оптим (2)"/>
      <sheetName val="звед_баз(3)_СА"/>
      <sheetName val="звед_опт(3)_ca"/>
      <sheetName val="звед_баз(4)"/>
      <sheetName val="звед_опт(4)"/>
      <sheetName val="МТР Газ Україн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  <sheetName val="МТР Газ Україн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Лист1"/>
      <sheetName val="Ini"/>
      <sheetName val="Ëčńň1"/>
      <sheetName val="Sum_pok"/>
      <sheetName val="#REF!"/>
      <sheetName val="Sum_pok.xls"/>
      <sheetName val="січ-лют."/>
      <sheetName val="430 сыч-лютий"/>
      <sheetName val="бер"/>
      <sheetName val="430 бер"/>
      <sheetName val="січ-бер"/>
      <sheetName val="430 сыч-бер"/>
      <sheetName val="7  Інші витрати"/>
      <sheetName val="ОСВ МСФЗ"/>
    </sheetNames>
    <definedNames>
      <definedName name="ShowFil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МТР Газ України"/>
      <sheetName val="Лист1"/>
      <sheetName val="МТР все 2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МТР Газ України"/>
    </sheetNames>
    <sheetDataSet>
      <sheetData sheetId="0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МТР Газ України"/>
    </sheetNames>
    <sheetDataSet>
      <sheetData sheetId="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1993"/>
      <sheetName val="GDP"/>
    </sheetNames>
    <sheetDataSet>
      <sheetData sheetId="0" refreshError="1">
        <row r="1">
          <cell r="D1" t="str">
            <v>Баланс грошових доходiв i витрат населення Украјни у</v>
          </cell>
          <cell r="K1" t="str">
            <v>GOD</v>
          </cell>
        </row>
        <row r="2">
          <cell r="K2">
            <v>1993</v>
          </cell>
          <cell r="L2" t="str">
            <v>роцi</v>
          </cell>
        </row>
        <row r="3">
          <cell r="N3" t="str">
            <v>(млрд.крб)</v>
          </cell>
        </row>
        <row r="5">
          <cell r="A5" t="str">
            <v>А. ГРОШОВI ДОХОДИ</v>
          </cell>
        </row>
        <row r="6">
          <cell r="A6" t="str">
            <v>1.Заробiтна плата</v>
          </cell>
        </row>
        <row r="7">
          <cell r="A7" t="str">
            <v>2.Оплата працi робiтникiв</v>
          </cell>
        </row>
        <row r="8">
          <cell r="A8" t="str">
            <v xml:space="preserve">  кооперативiв</v>
          </cell>
        </row>
        <row r="9">
          <cell r="A9" t="str">
            <v>3.Доходи робiтникiв та служ-</v>
          </cell>
        </row>
        <row r="10">
          <cell r="A10" t="str">
            <v xml:space="preserve">  бовцiв вiд пiдприїмств та</v>
          </cell>
        </row>
        <row r="11">
          <cell r="A11" t="str">
            <v xml:space="preserve">  органiзацiй крiм зар.плати</v>
          </cell>
        </row>
        <row r="12">
          <cell r="A12" t="str">
            <v xml:space="preserve">4.Грошовi доходи вiд   </v>
          </cell>
        </row>
        <row r="13">
          <cell r="A13" t="str">
            <v xml:space="preserve">  колгоспiв            </v>
          </cell>
        </row>
        <row r="14">
          <cell r="A14" t="str">
            <v>5.Надходження вiд продажу</v>
          </cell>
        </row>
        <row r="15">
          <cell r="A15" t="str">
            <v xml:space="preserve">  продуктiв сiльсьгого госп.</v>
          </cell>
        </row>
        <row r="16">
          <cell r="A16" t="str">
            <v>Всього трудових доходiв</v>
          </cell>
        </row>
        <row r="17">
          <cell r="A17" t="str">
            <v>(рядки 1+2+3+4+5)</v>
          </cell>
        </row>
        <row r="18">
          <cell r="A18" t="str">
            <v>6.Пенсiј, допомоги,стипендiј</v>
          </cell>
        </row>
        <row r="19">
          <cell r="A19" t="str">
            <v xml:space="preserve">  та iншi надходження</v>
          </cell>
        </row>
        <row r="20">
          <cell r="A20" t="str">
            <v xml:space="preserve">     в тому числi:</v>
          </cell>
        </row>
        <row r="21">
          <cell r="A21" t="str">
            <v xml:space="preserve"> пенсiј, допомоги, стипендiј</v>
          </cell>
        </row>
        <row r="22">
          <cell r="A22" t="str">
            <v>Баланс</v>
          </cell>
        </row>
        <row r="23">
          <cell r="A23" t="str">
            <v>Б.ВИТРАТИ ТА ЗАОЩАДЖЕННЯ</v>
          </cell>
        </row>
        <row r="24">
          <cell r="A24" t="str">
            <v>1.Покупка товарiв та оплата</v>
          </cell>
        </row>
        <row r="25">
          <cell r="A25" t="str">
            <v xml:space="preserve">  послуг</v>
          </cell>
        </row>
        <row r="26">
          <cell r="A26" t="str">
            <v xml:space="preserve">    в тому числi:</v>
          </cell>
        </row>
        <row r="27">
          <cell r="A27" t="str">
            <v xml:space="preserve"> покупка товарiв       </v>
          </cell>
        </row>
        <row r="28">
          <cell r="A28" t="str">
            <v xml:space="preserve"> оплата послуг         </v>
          </cell>
        </row>
        <row r="29">
          <cell r="A29" t="str">
            <v>2.Обов'язковi платежi та</v>
          </cell>
        </row>
        <row r="30">
          <cell r="A30" t="str">
            <v xml:space="preserve">  добровiльнi внески</v>
          </cell>
        </row>
        <row r="31">
          <cell r="A31" t="str">
            <v xml:space="preserve">       iз них:</v>
          </cell>
        </row>
        <row r="32">
          <cell r="A32" t="str">
            <v xml:space="preserve"> прибутковий податок з </v>
          </cell>
        </row>
        <row r="33">
          <cell r="A33" t="str">
            <v xml:space="preserve"> населення             </v>
          </cell>
        </row>
        <row r="34">
          <cell r="A34" t="str">
            <v>3.Прирiст вкладiв,придбання</v>
          </cell>
        </row>
        <row r="35">
          <cell r="A35" t="str">
            <v xml:space="preserve">  облiгацiй Державној внутр.</v>
          </cell>
        </row>
        <row r="36">
          <cell r="A36" t="str">
            <v xml:space="preserve">  позики,iнш.цiнних паперiв  </v>
          </cell>
        </row>
        <row r="37">
          <cell r="A37" t="str">
            <v>Всього</v>
          </cell>
        </row>
        <row r="38">
          <cell r="A38" t="str">
            <v xml:space="preserve">В. Перевищення доходiв над </v>
          </cell>
        </row>
        <row r="39">
          <cell r="A39" t="str">
            <v xml:space="preserve">   витратами</v>
          </cell>
        </row>
        <row r="40">
          <cell r="A40" t="str">
            <v>Баланс</v>
          </cell>
        </row>
        <row r="41">
          <cell r="A41" t="str">
            <v>_x000C_</v>
          </cell>
        </row>
        <row r="46">
          <cell r="A46" t="str">
            <v>А. ГРОШОВI ДОХОДИ</v>
          </cell>
        </row>
        <row r="47">
          <cell r="A47" t="str">
            <v>1.Заробiтна плата</v>
          </cell>
        </row>
        <row r="48">
          <cell r="A48" t="str">
            <v>2.Оплата працi робiтникiв</v>
          </cell>
        </row>
        <row r="49">
          <cell r="A49" t="str">
            <v xml:space="preserve">  кооперативiв</v>
          </cell>
        </row>
        <row r="50">
          <cell r="A50" t="str">
            <v>3.Доходи робiтникiв та служ-</v>
          </cell>
        </row>
        <row r="51">
          <cell r="A51" t="str">
            <v xml:space="preserve">  бовцiв вiд пiдприїмств та</v>
          </cell>
        </row>
        <row r="52">
          <cell r="A52" t="str">
            <v xml:space="preserve">  органiзацiй крiм зар.плати</v>
          </cell>
        </row>
        <row r="53">
          <cell r="A53" t="str">
            <v xml:space="preserve">4.Грошовi доходи вiд   </v>
          </cell>
        </row>
        <row r="54">
          <cell r="A54" t="str">
            <v xml:space="preserve">  колгоспiв            </v>
          </cell>
        </row>
        <row r="55">
          <cell r="A55" t="str">
            <v>5.Надходження вiд продажу</v>
          </cell>
        </row>
        <row r="56">
          <cell r="A56" t="str">
            <v xml:space="preserve">  продуктiв сiльсьгого госп.</v>
          </cell>
        </row>
        <row r="57">
          <cell r="A57" t="str">
            <v>Всього трудових доходiв</v>
          </cell>
        </row>
        <row r="58">
          <cell r="A58" t="str">
            <v>(рядки 1+2+3+4+5)</v>
          </cell>
        </row>
        <row r="59">
          <cell r="A59" t="str">
            <v>6.Пенсiј, допомоги,стипендiј</v>
          </cell>
        </row>
        <row r="60">
          <cell r="A60" t="str">
            <v xml:space="preserve">  та iншi надходження</v>
          </cell>
        </row>
        <row r="61">
          <cell r="A61" t="str">
            <v xml:space="preserve">     в тому числi:</v>
          </cell>
        </row>
        <row r="62">
          <cell r="A62" t="str">
            <v xml:space="preserve"> пенсiј, допомоги, стипендiј</v>
          </cell>
        </row>
        <row r="63">
          <cell r="A63" t="str">
            <v>Баланс</v>
          </cell>
        </row>
        <row r="64">
          <cell r="A64" t="str">
            <v>Б.ВИТРАТИ ТА ЗАОЩАДЖЕННЯ</v>
          </cell>
        </row>
        <row r="65">
          <cell r="A65" t="str">
            <v>1.Покупка товарiв та оплата</v>
          </cell>
        </row>
        <row r="66">
          <cell r="A66" t="str">
            <v xml:space="preserve">  послуг</v>
          </cell>
        </row>
        <row r="67">
          <cell r="A67" t="str">
            <v xml:space="preserve">    в тому числi:</v>
          </cell>
        </row>
        <row r="68">
          <cell r="A68" t="str">
            <v xml:space="preserve"> покупка товарiв       </v>
          </cell>
        </row>
        <row r="69">
          <cell r="A69" t="str">
            <v xml:space="preserve"> оплата послуг         </v>
          </cell>
        </row>
        <row r="70">
          <cell r="A70" t="str">
            <v>2.Обов'язковi платежi та</v>
          </cell>
        </row>
        <row r="71">
          <cell r="A71" t="str">
            <v xml:space="preserve">  добровiльнi внески</v>
          </cell>
        </row>
        <row r="72">
          <cell r="A72" t="str">
            <v xml:space="preserve">       iз них:</v>
          </cell>
        </row>
        <row r="73">
          <cell r="A73" t="str">
            <v xml:space="preserve"> прибутковий податок з </v>
          </cell>
        </row>
        <row r="74">
          <cell r="A74" t="str">
            <v xml:space="preserve"> населення             </v>
          </cell>
        </row>
        <row r="75">
          <cell r="A75" t="str">
            <v>3.Прирiст вкладiв,придбання</v>
          </cell>
        </row>
        <row r="76">
          <cell r="A76" t="str">
            <v xml:space="preserve">  облiгацiй Державној внутр.</v>
          </cell>
        </row>
        <row r="77">
          <cell r="A77" t="str">
            <v xml:space="preserve">  позики,iнш.цiнних паперiв  </v>
          </cell>
        </row>
        <row r="78">
          <cell r="A78" t="str">
            <v>Всього</v>
          </cell>
        </row>
        <row r="79">
          <cell r="A79" t="str">
            <v xml:space="preserve">В. Перевищення доходiв над </v>
          </cell>
        </row>
        <row r="80">
          <cell r="A80" t="str">
            <v xml:space="preserve">   витратами</v>
          </cell>
        </row>
        <row r="81">
          <cell r="A81" t="str">
            <v>Баланс</v>
          </cell>
        </row>
        <row r="82">
          <cell r="A82" t="str">
            <v xml:space="preserve">        Довiдково: чисельнiсть населення в</v>
          </cell>
        </row>
        <row r="83">
          <cell r="A83" t="str">
            <v>_x000C_</v>
          </cell>
        </row>
        <row r="88">
          <cell r="A88" t="str">
            <v>А. ГРОШОВI ДОХОДИ</v>
          </cell>
        </row>
        <row r="89">
          <cell r="A89" t="str">
            <v>1.Заробiтна плата</v>
          </cell>
        </row>
        <row r="90">
          <cell r="A90" t="str">
            <v>2.Оплата працi робiтникiв</v>
          </cell>
        </row>
        <row r="91">
          <cell r="A91" t="str">
            <v xml:space="preserve">  кооперативiв</v>
          </cell>
        </row>
        <row r="92">
          <cell r="A92" t="str">
            <v>3.Доходи робiтникiв та служ-</v>
          </cell>
        </row>
        <row r="93">
          <cell r="A93" t="str">
            <v xml:space="preserve">  бовцiв вiд пiдприїмств та</v>
          </cell>
        </row>
        <row r="94">
          <cell r="A94" t="str">
            <v xml:space="preserve">  органiзацiй крiм зар.плати</v>
          </cell>
        </row>
        <row r="95">
          <cell r="A95" t="str">
            <v xml:space="preserve">4.Грошовi доходи вiд   </v>
          </cell>
        </row>
        <row r="96">
          <cell r="A96" t="str">
            <v xml:space="preserve">  колгоспiв            </v>
          </cell>
        </row>
        <row r="97">
          <cell r="A97" t="str">
            <v>5.Надходження вiд продажу</v>
          </cell>
        </row>
        <row r="98">
          <cell r="A98" t="str">
            <v xml:space="preserve">  продуктiв сiльсьгого госп.</v>
          </cell>
        </row>
        <row r="99">
          <cell r="A99" t="str">
            <v>Всього трудових доходiв</v>
          </cell>
        </row>
        <row r="100">
          <cell r="A100" t="str">
            <v>(рядки 1+2+3+4+5)</v>
          </cell>
        </row>
        <row r="101">
          <cell r="A101" t="str">
            <v>6.Пенсiј, допомоги,стипендiј</v>
          </cell>
        </row>
        <row r="102">
          <cell r="A102" t="str">
            <v xml:space="preserve">  та iншi надходження</v>
          </cell>
        </row>
        <row r="103">
          <cell r="A103" t="str">
            <v xml:space="preserve">     в тому числi:</v>
          </cell>
        </row>
        <row r="104">
          <cell r="A104" t="str">
            <v xml:space="preserve"> пенсiј, допомоги, стипендiј</v>
          </cell>
        </row>
        <row r="105">
          <cell r="A105" t="str">
            <v>Баланс</v>
          </cell>
        </row>
        <row r="106">
          <cell r="A106" t="str">
            <v>Б.ВИТРАТИ ТА ЗАОЩАДЖЕННЯ</v>
          </cell>
        </row>
        <row r="107">
          <cell r="A107" t="str">
            <v>1.Покупка товарiв та оплата</v>
          </cell>
        </row>
        <row r="108">
          <cell r="A108" t="str">
            <v xml:space="preserve">  послуг</v>
          </cell>
        </row>
        <row r="109">
          <cell r="A109" t="str">
            <v xml:space="preserve">    в тому числi:</v>
          </cell>
        </row>
        <row r="110">
          <cell r="A110" t="str">
            <v xml:space="preserve"> покупка товарiв       </v>
          </cell>
        </row>
        <row r="111">
          <cell r="A111" t="str">
            <v xml:space="preserve"> оплата послуг         </v>
          </cell>
        </row>
        <row r="112">
          <cell r="A112" t="str">
            <v>2.Обов'язковi платежi та</v>
          </cell>
        </row>
        <row r="113">
          <cell r="A113" t="str">
            <v xml:space="preserve">  добровiльнi внески</v>
          </cell>
        </row>
        <row r="114">
          <cell r="A114" t="str">
            <v xml:space="preserve">       iз них:</v>
          </cell>
        </row>
        <row r="115">
          <cell r="A115" t="str">
            <v xml:space="preserve"> прибутковий податок з </v>
          </cell>
        </row>
        <row r="116">
          <cell r="A116" t="str">
            <v xml:space="preserve"> населення             </v>
          </cell>
        </row>
        <row r="117">
          <cell r="A117" t="str">
            <v>3.Прирiст вкладiв,придбання</v>
          </cell>
        </row>
        <row r="118">
          <cell r="A118" t="str">
            <v xml:space="preserve">  облiгацiй Державној внутр.</v>
          </cell>
        </row>
        <row r="119">
          <cell r="A119" t="str">
            <v xml:space="preserve">  позики,iнш.цiнних паперiв  </v>
          </cell>
        </row>
        <row r="120">
          <cell r="A120" t="str">
            <v>Всього</v>
          </cell>
        </row>
        <row r="121">
          <cell r="A121" t="str">
            <v xml:space="preserve">В. Перевищення доходiв над </v>
          </cell>
        </row>
        <row r="122">
          <cell r="A122" t="str">
            <v xml:space="preserve">   витратами</v>
          </cell>
        </row>
        <row r="123">
          <cell r="A123" t="str">
            <v>Баланс</v>
          </cell>
        </row>
        <row r="124">
          <cell r="A124" t="str">
            <v>_x000C_</v>
          </cell>
        </row>
        <row r="130">
          <cell r="A130" t="str">
            <v>А. ГРОШОВI ДОХОДИ</v>
          </cell>
        </row>
        <row r="131">
          <cell r="A131" t="str">
            <v>1.Заробiтна плата</v>
          </cell>
        </row>
        <row r="132">
          <cell r="A132" t="str">
            <v>2.Оплата працi робiтникiв</v>
          </cell>
        </row>
        <row r="133">
          <cell r="A133" t="str">
            <v xml:space="preserve">  кооперативiв</v>
          </cell>
        </row>
        <row r="134">
          <cell r="A134" t="str">
            <v>3.Доходи робiтникiв та служ-</v>
          </cell>
        </row>
        <row r="135">
          <cell r="A135" t="str">
            <v xml:space="preserve">  бовцiв вiд пiдприїмств та</v>
          </cell>
        </row>
        <row r="136">
          <cell r="A136" t="str">
            <v xml:space="preserve">  органiзацiй крiм зар.плати</v>
          </cell>
        </row>
        <row r="137">
          <cell r="A137" t="str">
            <v xml:space="preserve">4.Грошовi доходи вiд   </v>
          </cell>
        </row>
        <row r="138">
          <cell r="A138" t="str">
            <v xml:space="preserve">  колгоспiв            </v>
          </cell>
        </row>
        <row r="139">
          <cell r="A139" t="str">
            <v>5.Надходження вiд продажу</v>
          </cell>
        </row>
        <row r="140">
          <cell r="A140" t="str">
            <v xml:space="preserve">  продуктiв сiльсьгого госп.</v>
          </cell>
        </row>
        <row r="141">
          <cell r="A141" t="str">
            <v>Всього трудових доходiв</v>
          </cell>
        </row>
        <row r="142">
          <cell r="A142" t="str">
            <v>(рядки 1+2+3+4+5)</v>
          </cell>
        </row>
        <row r="143">
          <cell r="A143" t="str">
            <v>6.Пенсiј, допомоги,стипендiј</v>
          </cell>
        </row>
        <row r="144">
          <cell r="A144" t="str">
            <v xml:space="preserve">  та iншi надходження</v>
          </cell>
        </row>
        <row r="145">
          <cell r="A145" t="str">
            <v xml:space="preserve">     в тому числi:</v>
          </cell>
        </row>
        <row r="146">
          <cell r="A146" t="str">
            <v xml:space="preserve"> пенсiј, допомоги, стипендiј</v>
          </cell>
        </row>
        <row r="147">
          <cell r="A147" t="str">
            <v>Баланс</v>
          </cell>
        </row>
        <row r="148">
          <cell r="A148" t="str">
            <v>Б.ВИТРАТИ ТА ЗАОЩАДЖЕННЯ</v>
          </cell>
        </row>
        <row r="149">
          <cell r="A149" t="str">
            <v>1.Покупка товарiв та оплата</v>
          </cell>
        </row>
        <row r="150">
          <cell r="A150" t="str">
            <v xml:space="preserve">  послуг</v>
          </cell>
        </row>
        <row r="151">
          <cell r="A151" t="str">
            <v xml:space="preserve">    в тому числi:</v>
          </cell>
        </row>
        <row r="152">
          <cell r="A152" t="str">
            <v xml:space="preserve"> покупка товарiв       </v>
          </cell>
        </row>
        <row r="153">
          <cell r="A153" t="str">
            <v xml:space="preserve"> оплата послуг         </v>
          </cell>
        </row>
        <row r="154">
          <cell r="A154" t="str">
            <v>2.Обов'язковi платежi та</v>
          </cell>
        </row>
        <row r="155">
          <cell r="A155" t="str">
            <v xml:space="preserve">  добровiльнi внески</v>
          </cell>
        </row>
        <row r="156">
          <cell r="A156" t="str">
            <v xml:space="preserve">       iз них:</v>
          </cell>
        </row>
        <row r="157">
          <cell r="A157" t="str">
            <v xml:space="preserve"> прибутковий податок з </v>
          </cell>
        </row>
        <row r="158">
          <cell r="A158" t="str">
            <v xml:space="preserve"> населення             </v>
          </cell>
        </row>
        <row r="159">
          <cell r="A159" t="str">
            <v>3.Прирiст вкладiв,придбання</v>
          </cell>
        </row>
        <row r="160">
          <cell r="A160" t="str">
            <v xml:space="preserve">  облiгацiй Державној внутр.</v>
          </cell>
        </row>
        <row r="161">
          <cell r="A161" t="str">
            <v xml:space="preserve">  позики,iнш.цiнних паперiв  </v>
          </cell>
        </row>
        <row r="162">
          <cell r="A162" t="str">
            <v>Всього</v>
          </cell>
        </row>
        <row r="163">
          <cell r="A163" t="str">
            <v xml:space="preserve">В. Перевищення доходiв над </v>
          </cell>
        </row>
        <row r="164">
          <cell r="A164" t="str">
            <v xml:space="preserve">   витратами</v>
          </cell>
        </row>
        <row r="165">
          <cell r="A165" t="str">
            <v>Баланс</v>
          </cell>
        </row>
        <row r="166">
          <cell r="A166" t="str">
            <v>_x000C_</v>
          </cell>
        </row>
      </sheetData>
      <sheetData sheetId="1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МТР_Апарат"/>
      <sheetName val="МТР_Газ_України"/>
      <sheetName val="МТР_Укртрансгаз"/>
      <sheetName val="МТР_Укргазвидобування"/>
      <sheetName val="МТР_Укрспецтрансгаз"/>
      <sheetName val="МТР_Чорноморнафтогаз"/>
      <sheetName val="МТР_Укртранснафта"/>
      <sheetName val="МТР_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form"/>
    </sheetNames>
    <sheetDataSet>
      <sheetData sheetId="0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otac"/>
      <sheetName val="DodDot"/>
      <sheetName val="Dod ARK"/>
      <sheetName val="Dod Clavutich"/>
      <sheetName val="Svod 3511060"/>
      <sheetName val="Viluch(1-12)"/>
      <sheetName val="Diti "/>
      <sheetName val="TvPalGaz"/>
      <sheetName val="Ener "/>
      <sheetName val="IncsiPilgi (2)"/>
      <sheetName val="GirZakon"/>
      <sheetName val="Govti Vodi"/>
      <sheetName val="Chor Flot"/>
      <sheetName val="Afganci"/>
      <sheetName val="Shidka Dop"/>
      <sheetName val="Likarna"/>
      <sheetName val="Zoiot Pidkova"/>
      <sheetName val="Granti"/>
      <sheetName val="Granti1"/>
      <sheetName val="Vibori"/>
      <sheetName val="Metro"/>
      <sheetName val="Oper Teatr"/>
      <sheetName val="Makeevka"/>
      <sheetName val="Ctix Lixo IvFrank"/>
      <sheetName val="Groshi xodat za dit"/>
      <sheetName val="Ctix Lixo Zakarp"/>
      <sheetName val="Coc GKG Inv"/>
      <sheetName val="Tuzla"/>
      <sheetName val="Zmiinii"/>
      <sheetName val="Ctandarti"/>
      <sheetName val="CocEkon"/>
      <sheetName val="Ictor Zabudova"/>
      <sheetName val="Ict Zab"/>
      <sheetName val="Ukr Kultura"/>
      <sheetName val="Minoboroni"/>
      <sheetName val="Mic Arcenal"/>
      <sheetName val="Inekcini"/>
      <sheetName val="In"/>
      <sheetName val="diti ciroti -2(minmolod)"/>
      <sheetName val="Korek ocvita"/>
      <sheetName val="Tex Dic Ocvita"/>
      <sheetName val="Troleib"/>
      <sheetName val="Utoc.Zaoshadg"/>
      <sheetName val="Metro Cpec Fond"/>
      <sheetName val="Svitov Bank"/>
      <sheetName val="Shidka Dop Cp Fond"/>
      <sheetName val="Gazoprovodi"/>
      <sheetName val="Troleib Cpec Fond"/>
      <sheetName val="Zaporiggya"/>
      <sheetName val="Kremenchuk"/>
      <sheetName val="Pereviz ditey"/>
      <sheetName val="Kom dorigu"/>
      <sheetName val="Chor Fiot Cpec Fond"/>
      <sheetName val="Zaosch"/>
      <sheetName val="kryvRig"/>
      <sheetName val="OSVITA"/>
      <sheetName val="Tar"/>
      <sheetName val="Nar.instr"/>
      <sheetName val="DDot"/>
      <sheetName val="Dsub"/>
      <sheetName val="Inform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>
        <row r="2">
          <cell r="A2" t="str">
            <v>Обсяг помісячного надходження субвенції з державного бюджету до місцевих бюджетів на надання пільг  та житлових субсидій населенню на оплату електроенергії, природного газу, послуг тепло-, водопостачання і водовідведення, квартирної плати, вивезення побут</v>
          </cell>
        </row>
        <row r="5">
          <cell r="A5" t="str">
            <v>Код бюджету</v>
          </cell>
          <cell r="B5" t="str">
            <v>Назва адміністративно-територіальної одиниці</v>
          </cell>
          <cell r="C5" t="str">
            <v>січень</v>
          </cell>
          <cell r="D5" t="str">
            <v>лютий</v>
          </cell>
          <cell r="E5" t="str">
            <v>березень</v>
          </cell>
          <cell r="F5" t="str">
            <v>квітень</v>
          </cell>
          <cell r="G5" t="str">
            <v>травень</v>
          </cell>
        </row>
        <row r="6">
          <cell r="A6" t="str">
            <v>О1100000000</v>
          </cell>
          <cell r="B6" t="str">
            <v>бюджет Автономної Республіки Крим</v>
          </cell>
          <cell r="C6">
            <v>2463.5419999999999</v>
          </cell>
          <cell r="D6">
            <v>5004.6750000000002</v>
          </cell>
          <cell r="E6">
            <v>4874.01</v>
          </cell>
          <cell r="F6">
            <v>6713.2</v>
          </cell>
          <cell r="G6">
            <v>5483.6</v>
          </cell>
        </row>
        <row r="7">
          <cell r="A7" t="str">
            <v>О2100000000</v>
          </cell>
          <cell r="B7" t="str">
            <v>обласний бюджет Вiнницької області</v>
          </cell>
          <cell r="C7">
            <v>5585.9549999999999</v>
          </cell>
          <cell r="D7">
            <v>5130.4480000000003</v>
          </cell>
          <cell r="E7">
            <v>5614.5339999999997</v>
          </cell>
          <cell r="F7">
            <v>7821.4</v>
          </cell>
          <cell r="G7">
            <v>4676.6000000000004</v>
          </cell>
        </row>
        <row r="8">
          <cell r="A8" t="str">
            <v>О3100000000</v>
          </cell>
          <cell r="B8" t="str">
            <v>обласний бюджет Волинської області</v>
          </cell>
          <cell r="C8">
            <v>3419.413</v>
          </cell>
          <cell r="D8">
            <v>4547.1629999999996</v>
          </cell>
          <cell r="E8">
            <v>4267.8410000000003</v>
          </cell>
          <cell r="F8">
            <v>5180.2</v>
          </cell>
          <cell r="G8">
            <v>3258.4</v>
          </cell>
        </row>
        <row r="9">
          <cell r="A9" t="str">
            <v>О4100000000</v>
          </cell>
          <cell r="B9" t="str">
            <v>обласний бюджет Днiпропетровської області</v>
          </cell>
          <cell r="C9">
            <v>8288.7270000000008</v>
          </cell>
          <cell r="D9">
            <v>20991.351999999999</v>
          </cell>
          <cell r="E9">
            <v>16903.654999999999</v>
          </cell>
          <cell r="F9">
            <v>23535.787</v>
          </cell>
          <cell r="G9">
            <v>12935.2</v>
          </cell>
        </row>
        <row r="10">
          <cell r="A10" t="str">
            <v>О5100000000</v>
          </cell>
          <cell r="B10" t="str">
            <v>обласний бюджет Донецької області</v>
          </cell>
          <cell r="C10">
            <v>11729.522000000001</v>
          </cell>
          <cell r="D10">
            <v>19530.755000000001</v>
          </cell>
          <cell r="E10">
            <v>19355.436000000002</v>
          </cell>
          <cell r="F10">
            <v>26008.7</v>
          </cell>
          <cell r="G10">
            <v>15778.6</v>
          </cell>
        </row>
        <row r="11">
          <cell r="A11" t="str">
            <v>О6100000000</v>
          </cell>
          <cell r="B11" t="str">
            <v>обласний бюджет Житомирської області</v>
          </cell>
          <cell r="C11">
            <v>3202.2750000000001</v>
          </cell>
          <cell r="D11">
            <v>6561.0010000000002</v>
          </cell>
          <cell r="E11">
            <v>5316.2150000000001</v>
          </cell>
          <cell r="F11">
            <v>7407.8</v>
          </cell>
          <cell r="G11">
            <v>4605.7</v>
          </cell>
        </row>
        <row r="12">
          <cell r="A12" t="str">
            <v>О7100000000</v>
          </cell>
          <cell r="B12" t="str">
            <v>обласний бюджет Закарпатської області</v>
          </cell>
          <cell r="C12">
            <v>1513.9649999999999</v>
          </cell>
          <cell r="D12">
            <v>1806.577</v>
          </cell>
          <cell r="E12">
            <v>4712.2439999999997</v>
          </cell>
          <cell r="F12">
            <v>4277.8</v>
          </cell>
          <cell r="G12">
            <v>1586.9</v>
          </cell>
        </row>
        <row r="13">
          <cell r="A13" t="str">
            <v>О8100000000</v>
          </cell>
          <cell r="B13" t="str">
            <v>обласний бюджет Запорiзької області</v>
          </cell>
          <cell r="C13">
            <v>3867.2069999999999</v>
          </cell>
          <cell r="D13">
            <v>7903.7089999999998</v>
          </cell>
          <cell r="E13">
            <v>7399.4160000000002</v>
          </cell>
          <cell r="F13">
            <v>9874.5</v>
          </cell>
          <cell r="G13">
            <v>7155.4</v>
          </cell>
        </row>
        <row r="14">
          <cell r="A14" t="str">
            <v>О9100000000</v>
          </cell>
          <cell r="B14" t="str">
            <v>обласний бюджет Iвано-Франкiвської області</v>
          </cell>
          <cell r="C14">
            <v>3578.223</v>
          </cell>
          <cell r="D14">
            <v>5867.2309999999998</v>
          </cell>
          <cell r="E14">
            <v>6297.893</v>
          </cell>
          <cell r="F14">
            <v>9563.7000000000007</v>
          </cell>
          <cell r="G14">
            <v>3616.2</v>
          </cell>
        </row>
        <row r="15">
          <cell r="A15">
            <v>10100000000</v>
          </cell>
          <cell r="B15" t="str">
            <v>обласний бюджет Київської області</v>
          </cell>
          <cell r="C15">
            <v>10302.385</v>
          </cell>
          <cell r="D15">
            <v>16146.352999999999</v>
          </cell>
          <cell r="E15">
            <v>13833.255999999999</v>
          </cell>
          <cell r="F15">
            <v>18290.400000000001</v>
          </cell>
          <cell r="G15">
            <v>7404.9</v>
          </cell>
        </row>
        <row r="16">
          <cell r="A16">
            <v>11100000000</v>
          </cell>
          <cell r="B16" t="str">
            <v>обласний бюджет Кiровоградської області</v>
          </cell>
          <cell r="C16">
            <v>3580.96</v>
          </cell>
          <cell r="D16">
            <v>4993.7330000000002</v>
          </cell>
          <cell r="E16">
            <v>3976.05</v>
          </cell>
          <cell r="F16">
            <v>7419.8</v>
          </cell>
          <cell r="G16">
            <v>5284.3</v>
          </cell>
        </row>
        <row r="17">
          <cell r="A17">
            <v>12100000000</v>
          </cell>
          <cell r="B17" t="str">
            <v>обласний бюджет Луганської області</v>
          </cell>
          <cell r="C17">
            <v>2843.239</v>
          </cell>
          <cell r="D17">
            <v>8978.6</v>
          </cell>
          <cell r="E17">
            <v>6927.87</v>
          </cell>
          <cell r="F17">
            <v>9087.1</v>
          </cell>
          <cell r="G17">
            <v>6148.4</v>
          </cell>
        </row>
        <row r="18">
          <cell r="A18">
            <v>13100000000</v>
          </cell>
          <cell r="B18" t="str">
            <v>обласний бюджет Львiвської області</v>
          </cell>
          <cell r="C18">
            <v>13665.8</v>
          </cell>
          <cell r="D18">
            <v>12546.388000000001</v>
          </cell>
          <cell r="E18">
            <v>13924.588</v>
          </cell>
          <cell r="F18">
            <v>16320</v>
          </cell>
          <cell r="G18">
            <v>5542.7</v>
          </cell>
        </row>
        <row r="19">
          <cell r="A19">
            <v>14100000000</v>
          </cell>
          <cell r="B19" t="str">
            <v>обласний бюджет Миколаївської області</v>
          </cell>
          <cell r="C19">
            <v>1582.5519999999999</v>
          </cell>
          <cell r="D19">
            <v>4228.6229999999996</v>
          </cell>
          <cell r="E19">
            <v>4112.8190000000004</v>
          </cell>
          <cell r="F19">
            <v>5079.6000000000004</v>
          </cell>
          <cell r="G19">
            <v>4261.3</v>
          </cell>
        </row>
        <row r="20">
          <cell r="A20">
            <v>15100000000</v>
          </cell>
          <cell r="B20" t="str">
            <v>обласний бюджет Одеської області</v>
          </cell>
          <cell r="C20">
            <v>3570.1010000000001</v>
          </cell>
          <cell r="D20">
            <v>8569.5969999999998</v>
          </cell>
          <cell r="E20">
            <v>7127.8249999999998</v>
          </cell>
          <cell r="F20">
            <v>11636.5</v>
          </cell>
          <cell r="G20">
            <v>10163.4</v>
          </cell>
        </row>
        <row r="21">
          <cell r="A21">
            <v>16100000000</v>
          </cell>
          <cell r="B21" t="str">
            <v>обласний бюджет Полтавської області</v>
          </cell>
          <cell r="C21">
            <v>5666.1139999999996</v>
          </cell>
          <cell r="D21">
            <v>6422.4319999999998</v>
          </cell>
          <cell r="E21">
            <v>7489.7539999999999</v>
          </cell>
          <cell r="F21">
            <v>15258.1</v>
          </cell>
          <cell r="G21">
            <v>5827</v>
          </cell>
        </row>
        <row r="22">
          <cell r="A22">
            <v>17100000000</v>
          </cell>
          <cell r="B22" t="str">
            <v>обласний бюджет Рiвненської області</v>
          </cell>
          <cell r="C22">
            <v>1969.902</v>
          </cell>
          <cell r="D22">
            <v>3336.444</v>
          </cell>
          <cell r="E22">
            <v>5380.4470000000001</v>
          </cell>
          <cell r="F22">
            <v>5543.9</v>
          </cell>
          <cell r="G22">
            <v>2982.7</v>
          </cell>
        </row>
        <row r="23">
          <cell r="A23">
            <v>18100000000</v>
          </cell>
          <cell r="B23" t="str">
            <v>обласний бюджет Сумської області</v>
          </cell>
          <cell r="C23">
            <v>4169.5280000000002</v>
          </cell>
          <cell r="D23">
            <v>3622.9929999999999</v>
          </cell>
          <cell r="E23">
            <v>7895.424</v>
          </cell>
          <cell r="F23">
            <v>8377.1</v>
          </cell>
          <cell r="G23">
            <v>4032.7</v>
          </cell>
        </row>
        <row r="24">
          <cell r="A24">
            <v>19100000000</v>
          </cell>
          <cell r="B24" t="str">
            <v>обласний бюджет Тернопiльської області</v>
          </cell>
          <cell r="C24">
            <v>3701.9160000000002</v>
          </cell>
          <cell r="D24">
            <v>4896.8559999999998</v>
          </cell>
          <cell r="E24">
            <v>5147.2650000000003</v>
          </cell>
          <cell r="F24">
            <v>6839.9</v>
          </cell>
          <cell r="G24">
            <v>1830.2</v>
          </cell>
        </row>
        <row r="25">
          <cell r="A25">
            <v>20100000000</v>
          </cell>
          <cell r="B25" t="str">
            <v>обласний бюджет Харкiвської області</v>
          </cell>
          <cell r="C25">
            <v>8386.9330000000009</v>
          </cell>
          <cell r="D25">
            <v>11698.075000000001</v>
          </cell>
          <cell r="E25">
            <v>14592.047</v>
          </cell>
          <cell r="F25">
            <v>27208.2</v>
          </cell>
          <cell r="G25">
            <v>13691.3</v>
          </cell>
        </row>
        <row r="26">
          <cell r="A26">
            <v>21100000000</v>
          </cell>
          <cell r="B26" t="str">
            <v>обласний бюджет Херсонської області</v>
          </cell>
          <cell r="C26">
            <v>2200.9679999999998</v>
          </cell>
          <cell r="D26">
            <v>3252.5390000000002</v>
          </cell>
          <cell r="E26">
            <v>3255.58</v>
          </cell>
          <cell r="F26">
            <v>5299.7</v>
          </cell>
          <cell r="G26">
            <v>3272.2</v>
          </cell>
        </row>
        <row r="27">
          <cell r="A27">
            <v>22100000000</v>
          </cell>
          <cell r="B27" t="str">
            <v>обласний бюджет Хмельницької області</v>
          </cell>
          <cell r="C27">
            <v>4049.5320000000002</v>
          </cell>
          <cell r="D27">
            <v>6627.4</v>
          </cell>
          <cell r="E27">
            <v>4533.01</v>
          </cell>
          <cell r="F27">
            <v>8290.9</v>
          </cell>
          <cell r="G27">
            <v>5960.3</v>
          </cell>
        </row>
        <row r="28">
          <cell r="A28">
            <v>23100000000</v>
          </cell>
          <cell r="B28" t="str">
            <v>обласний бюджет Черкаської області</v>
          </cell>
          <cell r="C28">
            <v>5316.2910000000002</v>
          </cell>
          <cell r="D28">
            <v>6217.3370000000004</v>
          </cell>
          <cell r="E28">
            <v>6195.89</v>
          </cell>
          <cell r="F28">
            <v>10165</v>
          </cell>
          <cell r="G28">
            <v>4770.5</v>
          </cell>
        </row>
        <row r="29">
          <cell r="A29">
            <v>24100000000</v>
          </cell>
          <cell r="B29" t="str">
            <v>обласний бюджет Чернiвецької області</v>
          </cell>
          <cell r="C29">
            <v>1761.75</v>
          </cell>
          <cell r="D29">
            <v>2010.7829999999999</v>
          </cell>
          <cell r="E29">
            <v>1999.8030000000001</v>
          </cell>
          <cell r="F29">
            <v>3410.4</v>
          </cell>
          <cell r="G29">
            <v>2092.5</v>
          </cell>
        </row>
        <row r="30">
          <cell r="A30">
            <v>25100000000</v>
          </cell>
          <cell r="B30" t="str">
            <v>обласний бюджет Чернiгiвецької області</v>
          </cell>
          <cell r="C30">
            <v>4501.0339999999997</v>
          </cell>
          <cell r="D30">
            <v>5828.5460000000003</v>
          </cell>
          <cell r="E30">
            <v>5312.768</v>
          </cell>
          <cell r="F30">
            <v>8541</v>
          </cell>
          <cell r="G30">
            <v>4831.6000000000004</v>
          </cell>
        </row>
        <row r="31">
          <cell r="A31">
            <v>26000000000</v>
          </cell>
          <cell r="B31" t="str">
            <v>м.Київ</v>
          </cell>
          <cell r="C31">
            <v>4478.4290000000001</v>
          </cell>
          <cell r="D31">
            <v>7686.2479999999996</v>
          </cell>
          <cell r="E31">
            <v>8581.6080000000002</v>
          </cell>
          <cell r="F31">
            <v>12592.5</v>
          </cell>
          <cell r="G31">
            <v>10211.1</v>
          </cell>
        </row>
        <row r="32">
          <cell r="A32">
            <v>27000000000</v>
          </cell>
          <cell r="B32" t="str">
            <v>м.Севастополь</v>
          </cell>
          <cell r="C32">
            <v>656.43700000000001</v>
          </cell>
          <cell r="D32">
            <v>1870.8869999999999</v>
          </cell>
          <cell r="E32">
            <v>1073.652</v>
          </cell>
          <cell r="F32">
            <v>1527.6130000000001</v>
          </cell>
          <cell r="G32">
            <v>1254.8</v>
          </cell>
        </row>
        <row r="33">
          <cell r="B33" t="str">
            <v xml:space="preserve">Всього </v>
          </cell>
          <cell r="C33">
            <v>126052.70000000001</v>
          </cell>
          <cell r="D33">
            <v>196276.74499999997</v>
          </cell>
          <cell r="E33">
            <v>196100.90000000005</v>
          </cell>
          <cell r="F33">
            <v>281270.80000000005</v>
          </cell>
          <cell r="G33">
            <v>158658.49999999997</v>
          </cell>
        </row>
        <row r="38">
          <cell r="C38">
            <v>126052.7</v>
          </cell>
          <cell r="D38">
            <v>196276.74499999997</v>
          </cell>
          <cell r="E38">
            <v>196100.9</v>
          </cell>
          <cell r="F38">
            <v>281270.8</v>
          </cell>
          <cell r="G38">
            <v>158658.5</v>
          </cell>
        </row>
        <row r="41"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МТР Газ України"/>
      <sheetName val="Ener "/>
    </sheetNames>
    <sheetDataSet>
      <sheetData sheetId="0" refreshError="1"/>
      <sheetData sheetId="1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БАЗА  "/>
      <sheetName val="ВАТ"/>
      <sheetName val="ВАТ_фил"/>
      <sheetName val="383,40ч"/>
      <sheetName val="383,40т"/>
      <sheetName val="686,00"/>
      <sheetName val="област"/>
      <sheetName val="Сторно"/>
      <sheetName val="Пряма_труба"/>
      <sheetName val="БАЗА   (2)"/>
      <sheetName val="БАЗА   (3)"/>
      <sheetName val="БАЗА   (5)"/>
      <sheetName val="БАЗА   (4)"/>
      <sheetName val="МТР Газ Україн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1993"/>
      <sheetName val="БАЗА  "/>
    </sheetNames>
    <sheetDataSet>
      <sheetData sheetId="0" refreshError="1">
        <row r="1">
          <cell r="D1" t="str">
            <v>Баланс грошових доходiв i витрат населення Украјни у</v>
          </cell>
          <cell r="K1" t="str">
            <v>GOD</v>
          </cell>
        </row>
        <row r="2">
          <cell r="K2">
            <v>1993</v>
          </cell>
          <cell r="L2" t="str">
            <v>роцi</v>
          </cell>
        </row>
        <row r="3">
          <cell r="N3" t="str">
            <v>(млрд.крб)</v>
          </cell>
        </row>
        <row r="5">
          <cell r="A5" t="str">
            <v>А. ГРОШОВI ДОХОДИ</v>
          </cell>
        </row>
        <row r="6">
          <cell r="A6" t="str">
            <v>1.Заробiтна плата</v>
          </cell>
        </row>
        <row r="7">
          <cell r="A7" t="str">
            <v>2.Оплата працi робiтникiв</v>
          </cell>
        </row>
        <row r="8">
          <cell r="A8" t="str">
            <v xml:space="preserve">  кооперативiв</v>
          </cell>
        </row>
        <row r="9">
          <cell r="A9" t="str">
            <v>3.Доходи робiтникiв та служ-</v>
          </cell>
        </row>
        <row r="10">
          <cell r="A10" t="str">
            <v xml:space="preserve">  бовцiв вiд пiдприїмств та</v>
          </cell>
        </row>
        <row r="11">
          <cell r="A11" t="str">
            <v xml:space="preserve">  органiзацiй крiм зар.плати</v>
          </cell>
        </row>
        <row r="12">
          <cell r="A12" t="str">
            <v xml:space="preserve">4.Грошовi доходи вiд   </v>
          </cell>
        </row>
        <row r="13">
          <cell r="A13" t="str">
            <v xml:space="preserve">  колгоспiв            </v>
          </cell>
        </row>
        <row r="14">
          <cell r="A14" t="str">
            <v>5.Надходження вiд продажу</v>
          </cell>
        </row>
        <row r="15">
          <cell r="A15" t="str">
            <v xml:space="preserve">  продуктiв сiльсьгого госп.</v>
          </cell>
        </row>
        <row r="16">
          <cell r="A16" t="str">
            <v>Всього трудових доходiв</v>
          </cell>
        </row>
        <row r="17">
          <cell r="A17" t="str">
            <v>(рядки 1+2+3+4+5)</v>
          </cell>
        </row>
        <row r="18">
          <cell r="A18" t="str">
            <v>6.Пенсiј, допомоги,стипендiј</v>
          </cell>
        </row>
        <row r="19">
          <cell r="A19" t="str">
            <v xml:space="preserve">  та iншi надходження</v>
          </cell>
        </row>
        <row r="20">
          <cell r="A20" t="str">
            <v xml:space="preserve">     в тому числi:</v>
          </cell>
        </row>
        <row r="21">
          <cell r="A21" t="str">
            <v xml:space="preserve"> пенсiј, допомоги, стипендiј</v>
          </cell>
        </row>
        <row r="22">
          <cell r="A22" t="str">
            <v>Баланс</v>
          </cell>
        </row>
        <row r="23">
          <cell r="A23" t="str">
            <v>Б.ВИТРАТИ ТА ЗАОЩАДЖЕННЯ</v>
          </cell>
        </row>
        <row r="24">
          <cell r="A24" t="str">
            <v>1.Покупка товарiв та оплата</v>
          </cell>
        </row>
        <row r="25">
          <cell r="A25" t="str">
            <v xml:space="preserve">  послуг</v>
          </cell>
        </row>
        <row r="26">
          <cell r="A26" t="str">
            <v xml:space="preserve">    в тому числi:</v>
          </cell>
        </row>
        <row r="27">
          <cell r="A27" t="str">
            <v xml:space="preserve"> покупка товарiв       </v>
          </cell>
        </row>
        <row r="28">
          <cell r="A28" t="str">
            <v xml:space="preserve"> оплата послуг         </v>
          </cell>
        </row>
        <row r="29">
          <cell r="A29" t="str">
            <v>2.Обов'язковi платежi та</v>
          </cell>
        </row>
        <row r="30">
          <cell r="A30" t="str">
            <v xml:space="preserve">  добровiльнi внески</v>
          </cell>
        </row>
        <row r="31">
          <cell r="A31" t="str">
            <v xml:space="preserve">       iз них:</v>
          </cell>
        </row>
        <row r="32">
          <cell r="A32" t="str">
            <v xml:space="preserve"> прибутковий податок з </v>
          </cell>
        </row>
        <row r="33">
          <cell r="A33" t="str">
            <v xml:space="preserve"> населення             </v>
          </cell>
        </row>
        <row r="34">
          <cell r="A34" t="str">
            <v>3.Прирiст вкладiв,придбання</v>
          </cell>
        </row>
        <row r="35">
          <cell r="A35" t="str">
            <v xml:space="preserve">  облiгацiй Державној внутр.</v>
          </cell>
        </row>
        <row r="36">
          <cell r="A36" t="str">
            <v xml:space="preserve">  позики,iнш.цiнних паперiв  </v>
          </cell>
        </row>
        <row r="37">
          <cell r="A37" t="str">
            <v>Всього</v>
          </cell>
        </row>
        <row r="38">
          <cell r="A38" t="str">
            <v xml:space="preserve">В. Перевищення доходiв над </v>
          </cell>
        </row>
        <row r="39">
          <cell r="A39" t="str">
            <v xml:space="preserve">   витратами</v>
          </cell>
        </row>
        <row r="40">
          <cell r="A40" t="str">
            <v>Баланс</v>
          </cell>
        </row>
        <row r="41">
          <cell r="A41" t="str">
            <v>_x000C_</v>
          </cell>
        </row>
        <row r="46">
          <cell r="A46" t="str">
            <v>А. ГРОШОВI ДОХОДИ</v>
          </cell>
        </row>
        <row r="47">
          <cell r="A47" t="str">
            <v>1.Заробiтна плата</v>
          </cell>
        </row>
        <row r="48">
          <cell r="A48" t="str">
            <v>2.Оплата працi робiтникiв</v>
          </cell>
        </row>
        <row r="49">
          <cell r="A49" t="str">
            <v xml:space="preserve">  кооперативiв</v>
          </cell>
        </row>
        <row r="50">
          <cell r="A50" t="str">
            <v>3.Доходи робiтникiв та служ-</v>
          </cell>
        </row>
        <row r="51">
          <cell r="A51" t="str">
            <v xml:space="preserve">  бовцiв вiд пiдприїмств та</v>
          </cell>
        </row>
        <row r="52">
          <cell r="A52" t="str">
            <v xml:space="preserve">  органiзацiй крiм зар.плати</v>
          </cell>
        </row>
        <row r="53">
          <cell r="A53" t="str">
            <v xml:space="preserve">4.Грошовi доходи вiд   </v>
          </cell>
        </row>
        <row r="54">
          <cell r="A54" t="str">
            <v xml:space="preserve">  колгоспiв            </v>
          </cell>
        </row>
        <row r="55">
          <cell r="A55" t="str">
            <v>5.Надходження вiд продажу</v>
          </cell>
        </row>
        <row r="56">
          <cell r="A56" t="str">
            <v xml:space="preserve">  продуктiв сiльсьгого госп.</v>
          </cell>
        </row>
        <row r="57">
          <cell r="A57" t="str">
            <v>Всього трудових доходiв</v>
          </cell>
        </row>
        <row r="58">
          <cell r="A58" t="str">
            <v>(рядки 1+2+3+4+5)</v>
          </cell>
        </row>
        <row r="59">
          <cell r="A59" t="str">
            <v>6.Пенсiј, допомоги,стипендiј</v>
          </cell>
        </row>
        <row r="60">
          <cell r="A60" t="str">
            <v xml:space="preserve">  та iншi надходження</v>
          </cell>
        </row>
        <row r="61">
          <cell r="A61" t="str">
            <v xml:space="preserve">     в тому числi:</v>
          </cell>
        </row>
        <row r="62">
          <cell r="A62" t="str">
            <v xml:space="preserve"> пенсiј, допомоги, стипендiј</v>
          </cell>
        </row>
        <row r="63">
          <cell r="A63" t="str">
            <v>Баланс</v>
          </cell>
        </row>
        <row r="64">
          <cell r="A64" t="str">
            <v>Б.ВИТРАТИ ТА ЗАОЩАДЖЕННЯ</v>
          </cell>
        </row>
        <row r="65">
          <cell r="A65" t="str">
            <v>1.Покупка товарiв та оплата</v>
          </cell>
        </row>
        <row r="66">
          <cell r="A66" t="str">
            <v xml:space="preserve">  послуг</v>
          </cell>
        </row>
        <row r="67">
          <cell r="A67" t="str">
            <v xml:space="preserve">    в тому числi:</v>
          </cell>
        </row>
        <row r="68">
          <cell r="A68" t="str">
            <v xml:space="preserve"> покупка товарiв       </v>
          </cell>
        </row>
        <row r="69">
          <cell r="A69" t="str">
            <v xml:space="preserve"> оплата послуг         </v>
          </cell>
        </row>
        <row r="70">
          <cell r="A70" t="str">
            <v>2.Обов'язковi платежi та</v>
          </cell>
        </row>
        <row r="71">
          <cell r="A71" t="str">
            <v xml:space="preserve">  добровiльнi внески</v>
          </cell>
        </row>
        <row r="72">
          <cell r="A72" t="str">
            <v xml:space="preserve">       iз них:</v>
          </cell>
        </row>
        <row r="73">
          <cell r="A73" t="str">
            <v xml:space="preserve"> прибутковий податок з </v>
          </cell>
        </row>
        <row r="74">
          <cell r="A74" t="str">
            <v xml:space="preserve"> населення             </v>
          </cell>
        </row>
        <row r="75">
          <cell r="A75" t="str">
            <v>3.Прирiст вкладiв,придбання</v>
          </cell>
        </row>
        <row r="76">
          <cell r="A76" t="str">
            <v xml:space="preserve">  облiгацiй Державној внутр.</v>
          </cell>
        </row>
        <row r="77">
          <cell r="A77" t="str">
            <v xml:space="preserve">  позики,iнш.цiнних паперiв  </v>
          </cell>
        </row>
        <row r="78">
          <cell r="A78" t="str">
            <v>Всього</v>
          </cell>
        </row>
        <row r="79">
          <cell r="A79" t="str">
            <v xml:space="preserve">В. Перевищення доходiв над </v>
          </cell>
        </row>
        <row r="80">
          <cell r="A80" t="str">
            <v xml:space="preserve">   витратами</v>
          </cell>
        </row>
        <row r="81">
          <cell r="A81" t="str">
            <v>Баланс</v>
          </cell>
        </row>
        <row r="82">
          <cell r="A82" t="str">
            <v xml:space="preserve">        Довiдково: чисельнiсть населення в</v>
          </cell>
        </row>
        <row r="83">
          <cell r="A83" t="str">
            <v>_x000C_</v>
          </cell>
        </row>
        <row r="88">
          <cell r="A88" t="str">
            <v>А. ГРОШОВI ДОХОДИ</v>
          </cell>
        </row>
        <row r="89">
          <cell r="A89" t="str">
            <v>1.Заробiтна плата</v>
          </cell>
        </row>
        <row r="90">
          <cell r="A90" t="str">
            <v>2.Оплата працi робiтникiв</v>
          </cell>
        </row>
        <row r="91">
          <cell r="A91" t="str">
            <v xml:space="preserve">  кооперативiв</v>
          </cell>
        </row>
        <row r="92">
          <cell r="A92" t="str">
            <v>3.Доходи робiтникiв та служ-</v>
          </cell>
        </row>
        <row r="93">
          <cell r="A93" t="str">
            <v xml:space="preserve">  бовцiв вiд пiдприїмств та</v>
          </cell>
        </row>
        <row r="94">
          <cell r="A94" t="str">
            <v xml:space="preserve">  органiзацiй крiм зар.плати</v>
          </cell>
        </row>
        <row r="95">
          <cell r="A95" t="str">
            <v xml:space="preserve">4.Грошовi доходи вiд   </v>
          </cell>
        </row>
        <row r="96">
          <cell r="A96" t="str">
            <v xml:space="preserve">  колгоспiв            </v>
          </cell>
        </row>
        <row r="97">
          <cell r="A97" t="str">
            <v>5.Надходження вiд продажу</v>
          </cell>
        </row>
        <row r="98">
          <cell r="A98" t="str">
            <v xml:space="preserve">  продуктiв сiльсьгого госп.</v>
          </cell>
        </row>
        <row r="99">
          <cell r="A99" t="str">
            <v>Всього трудових доходiв</v>
          </cell>
        </row>
        <row r="100">
          <cell r="A100" t="str">
            <v>(рядки 1+2+3+4+5)</v>
          </cell>
        </row>
        <row r="101">
          <cell r="A101" t="str">
            <v>6.Пенсiј, допомоги,стипендiј</v>
          </cell>
        </row>
        <row r="102">
          <cell r="A102" t="str">
            <v xml:space="preserve">  та iншi надходження</v>
          </cell>
        </row>
        <row r="103">
          <cell r="A103" t="str">
            <v xml:space="preserve">     в тому числi:</v>
          </cell>
        </row>
        <row r="104">
          <cell r="A104" t="str">
            <v xml:space="preserve"> пенсiј, допомоги, стипендiј</v>
          </cell>
        </row>
        <row r="105">
          <cell r="A105" t="str">
            <v>Баланс</v>
          </cell>
        </row>
        <row r="106">
          <cell r="A106" t="str">
            <v>Б.ВИТРАТИ ТА ЗАОЩАДЖЕННЯ</v>
          </cell>
        </row>
        <row r="107">
          <cell r="A107" t="str">
            <v>1.Покупка товарiв та оплата</v>
          </cell>
        </row>
        <row r="108">
          <cell r="A108" t="str">
            <v xml:space="preserve">  послуг</v>
          </cell>
        </row>
        <row r="109">
          <cell r="A109" t="str">
            <v xml:space="preserve">    в тому числi:</v>
          </cell>
        </row>
        <row r="110">
          <cell r="A110" t="str">
            <v xml:space="preserve"> покупка товарiв       </v>
          </cell>
        </row>
        <row r="111">
          <cell r="A111" t="str">
            <v xml:space="preserve"> оплата послуг         </v>
          </cell>
        </row>
        <row r="112">
          <cell r="A112" t="str">
            <v>2.Обов'язковi платежi та</v>
          </cell>
        </row>
        <row r="113">
          <cell r="A113" t="str">
            <v xml:space="preserve">  добровiльнi внески</v>
          </cell>
        </row>
        <row r="114">
          <cell r="A114" t="str">
            <v xml:space="preserve">       iз них:</v>
          </cell>
        </row>
        <row r="115">
          <cell r="A115" t="str">
            <v xml:space="preserve"> прибутковий податок з </v>
          </cell>
        </row>
        <row r="116">
          <cell r="A116" t="str">
            <v xml:space="preserve"> населення             </v>
          </cell>
        </row>
        <row r="117">
          <cell r="A117" t="str">
            <v>3.Прирiст вкладiв,придбання</v>
          </cell>
        </row>
        <row r="118">
          <cell r="A118" t="str">
            <v xml:space="preserve">  облiгацiй Державној внутр.</v>
          </cell>
        </row>
        <row r="119">
          <cell r="A119" t="str">
            <v xml:space="preserve">  позики,iнш.цiнних паперiв  </v>
          </cell>
        </row>
        <row r="120">
          <cell r="A120" t="str">
            <v>Всього</v>
          </cell>
        </row>
        <row r="121">
          <cell r="A121" t="str">
            <v xml:space="preserve">В. Перевищення доходiв над </v>
          </cell>
        </row>
        <row r="122">
          <cell r="A122" t="str">
            <v xml:space="preserve">   витратами</v>
          </cell>
        </row>
        <row r="123">
          <cell r="A123" t="str">
            <v>Баланс</v>
          </cell>
        </row>
        <row r="124">
          <cell r="A124" t="str">
            <v>_x000C_</v>
          </cell>
        </row>
        <row r="130">
          <cell r="A130" t="str">
            <v>А. ГРОШОВI ДОХОДИ</v>
          </cell>
        </row>
        <row r="131">
          <cell r="A131" t="str">
            <v>1.Заробiтна плата</v>
          </cell>
        </row>
        <row r="132">
          <cell r="A132" t="str">
            <v>2.Оплата працi робiтникiв</v>
          </cell>
        </row>
        <row r="133">
          <cell r="A133" t="str">
            <v xml:space="preserve">  кооперативiв</v>
          </cell>
        </row>
        <row r="134">
          <cell r="A134" t="str">
            <v>3.Доходи робiтникiв та служ-</v>
          </cell>
        </row>
        <row r="135">
          <cell r="A135" t="str">
            <v xml:space="preserve">  бовцiв вiд пiдприїмств та</v>
          </cell>
        </row>
        <row r="136">
          <cell r="A136" t="str">
            <v xml:space="preserve">  органiзацiй крiм зар.плати</v>
          </cell>
        </row>
        <row r="137">
          <cell r="A137" t="str">
            <v xml:space="preserve">4.Грошовi доходи вiд   </v>
          </cell>
        </row>
        <row r="138">
          <cell r="A138" t="str">
            <v xml:space="preserve">  колгоспiв            </v>
          </cell>
        </row>
        <row r="139">
          <cell r="A139" t="str">
            <v>5.Надходження вiд продажу</v>
          </cell>
        </row>
        <row r="140">
          <cell r="A140" t="str">
            <v xml:space="preserve">  продуктiв сiльсьгого госп.</v>
          </cell>
        </row>
        <row r="141">
          <cell r="A141" t="str">
            <v>Всього трудових доходiв</v>
          </cell>
        </row>
        <row r="142">
          <cell r="A142" t="str">
            <v>(рядки 1+2+3+4+5)</v>
          </cell>
        </row>
        <row r="143">
          <cell r="A143" t="str">
            <v>6.Пенсiј, допомоги,стипендiј</v>
          </cell>
        </row>
        <row r="144">
          <cell r="A144" t="str">
            <v xml:space="preserve">  та iншi надходження</v>
          </cell>
        </row>
        <row r="145">
          <cell r="A145" t="str">
            <v xml:space="preserve">     в тому числi:</v>
          </cell>
        </row>
        <row r="146">
          <cell r="A146" t="str">
            <v xml:space="preserve"> пенсiј, допомоги, стипендiј</v>
          </cell>
        </row>
        <row r="147">
          <cell r="A147" t="str">
            <v>Баланс</v>
          </cell>
        </row>
        <row r="148">
          <cell r="A148" t="str">
            <v>Б.ВИТРАТИ ТА ЗАОЩАДЖЕННЯ</v>
          </cell>
        </row>
        <row r="149">
          <cell r="A149" t="str">
            <v>1.Покупка товарiв та оплата</v>
          </cell>
        </row>
        <row r="150">
          <cell r="A150" t="str">
            <v xml:space="preserve">  послуг</v>
          </cell>
        </row>
        <row r="151">
          <cell r="A151" t="str">
            <v xml:space="preserve">    в тому числi:</v>
          </cell>
        </row>
        <row r="152">
          <cell r="A152" t="str">
            <v xml:space="preserve"> покупка товарiв       </v>
          </cell>
        </row>
        <row r="153">
          <cell r="A153" t="str">
            <v xml:space="preserve"> оплата послуг         </v>
          </cell>
        </row>
        <row r="154">
          <cell r="A154" t="str">
            <v>2.Обов'язковi платежi та</v>
          </cell>
        </row>
        <row r="155">
          <cell r="A155" t="str">
            <v xml:space="preserve">  добровiльнi внески</v>
          </cell>
        </row>
        <row r="156">
          <cell r="A156" t="str">
            <v xml:space="preserve">       iз них:</v>
          </cell>
        </row>
        <row r="157">
          <cell r="A157" t="str">
            <v xml:space="preserve"> прибутковий податок з </v>
          </cell>
        </row>
        <row r="158">
          <cell r="A158" t="str">
            <v xml:space="preserve"> населення             </v>
          </cell>
        </row>
        <row r="159">
          <cell r="A159" t="str">
            <v>3.Прирiст вкладiв,придбання</v>
          </cell>
        </row>
        <row r="160">
          <cell r="A160" t="str">
            <v xml:space="preserve">  облiгацiй Державној внутр.</v>
          </cell>
        </row>
        <row r="161">
          <cell r="A161" t="str">
            <v xml:space="preserve">  позики,iнш.цiнних паперiв  </v>
          </cell>
        </row>
        <row r="162">
          <cell r="A162" t="str">
            <v>Всього</v>
          </cell>
        </row>
        <row r="163">
          <cell r="A163" t="str">
            <v xml:space="preserve">В. Перевищення доходiв над </v>
          </cell>
        </row>
        <row r="164">
          <cell r="A164" t="str">
            <v xml:space="preserve">   витратами</v>
          </cell>
        </row>
        <row r="165">
          <cell r="A165" t="str">
            <v>Баланс</v>
          </cell>
        </row>
        <row r="166">
          <cell r="A166" t="str">
            <v>_x000C_</v>
          </cell>
        </row>
      </sheetData>
      <sheetData sheetId="1" refreshError="1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2">
          <cell r="F2" t="str">
            <v>Компания "Мама"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199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  <sheetName val="Inform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6">
          <cell r="E6" t="str">
            <v>31 декабря 2005 года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form"/>
    </sheetNames>
    <sheetDataSet>
      <sheetData sheetId="0" refreshError="1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11)423+424"/>
      <sheetName val="Chart_of_accs"/>
    </sheetNames>
    <sheetDataSet>
      <sheetData sheetId="0" refreshError="1"/>
      <sheetData sheetId="1" refreshError="1">
        <row r="2">
          <cell r="G2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реестр заявок"/>
      <sheetName val="ЗКЛ"/>
      <sheetName val="реестр_заявок"/>
      <sheetName val="Рабоч"/>
      <sheetName val="11)423+424"/>
      <sheetName val="Chart_of_accs"/>
      <sheetName val="Лист1"/>
    </sheetNames>
    <sheetDataSet>
      <sheetData sheetId="0" refreshError="1"/>
      <sheetData sheetId="1" refreshError="1">
        <row r="2">
          <cell r="G2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БАЗА  "/>
      <sheetName val="ВАТ"/>
      <sheetName val="ВАТ_фил"/>
      <sheetName val="210"/>
      <sheetName val="241,5"/>
      <sheetName val="област"/>
      <sheetName val="Сторно"/>
      <sheetName val="Пряма_труба"/>
      <sheetName val="БАЗА   (2)"/>
      <sheetName val="БАЗА   (3)"/>
      <sheetName val="БАЗА   (4)"/>
      <sheetName val="БАЗА   (5)"/>
      <sheetName val="БАЗА   (6)"/>
      <sheetName val="БАЗА   (7)"/>
      <sheetName val="БАЗА   (8)"/>
      <sheetName val="БАЗА   (9)"/>
      <sheetName val="БАЗА   (10)"/>
      <sheetName val="БАЗА   (12)"/>
      <sheetName val="БАЗА   (11)"/>
      <sheetName val="БАЗА   (13)"/>
      <sheetName val="БАЗА   (14)"/>
      <sheetName val="Inform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МТР Газ України"/>
    </sheetNames>
    <sheetDataSet>
      <sheetData sheetId="0" refreshError="1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Лист2"/>
    </sheetNames>
    <sheetDataSet>
      <sheetData sheetId="0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form"/>
    </sheetNames>
    <sheetDataSet>
      <sheetData sheetId="0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МТР Газ України"/>
      <sheetName val="Inform"/>
    </sheetNames>
    <sheetDataSet>
      <sheetData sheetId="0" refreshError="1"/>
      <sheetData sheetId="1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43"/>
    <pageSetUpPr fitToPage="1"/>
  </sheetPr>
  <dimension ref="A1:J352"/>
  <sheetViews>
    <sheetView tabSelected="1" topLeftCell="A123" zoomScale="85" zoomScaleNormal="75" zoomScaleSheetLayoutView="70" workbookViewId="0">
      <selection activeCell="E136" sqref="E136"/>
    </sheetView>
  </sheetViews>
  <sheetFormatPr defaultColWidth="9.109375" defaultRowHeight="18"/>
  <cols>
    <col min="1" max="1" width="62.6640625" style="2" customWidth="1"/>
    <col min="2" max="2" width="11.109375" style="13" customWidth="1"/>
    <col min="3" max="4" width="15" style="13" customWidth="1"/>
    <col min="5" max="5" width="14.33203125" style="2" customWidth="1"/>
    <col min="6" max="6" width="13.6640625" style="2" customWidth="1"/>
    <col min="7" max="7" width="14.6640625" style="2" customWidth="1"/>
    <col min="8" max="8" width="15" style="2" customWidth="1"/>
    <col min="9" max="9" width="19.33203125" style="2" customWidth="1"/>
    <col min="10" max="10" width="9.109375" style="2"/>
    <col min="11" max="11" width="9.6640625" style="2" bestFit="1" customWidth="1"/>
    <col min="12" max="16384" width="9.109375" style="2"/>
  </cols>
  <sheetData>
    <row r="1" spans="1:9" ht="26.4" customHeight="1">
      <c r="A1" s="35"/>
      <c r="F1" s="34"/>
      <c r="G1" s="92" t="s">
        <v>85</v>
      </c>
      <c r="H1" s="92"/>
      <c r="I1" s="92"/>
    </row>
    <row r="2" spans="1:9" ht="22.95" customHeight="1">
      <c r="G2" s="93" t="s">
        <v>92</v>
      </c>
      <c r="H2" s="93"/>
      <c r="I2" s="93"/>
    </row>
    <row r="3" spans="1:9" ht="14.4" customHeight="1">
      <c r="A3" s="21"/>
      <c r="G3" s="94" t="s">
        <v>93</v>
      </c>
      <c r="H3" s="94"/>
      <c r="I3" s="94"/>
    </row>
    <row r="4" spans="1:9" ht="21" customHeight="1">
      <c r="A4" s="14"/>
      <c r="G4" s="99" t="s">
        <v>94</v>
      </c>
      <c r="H4" s="99"/>
      <c r="I4" s="99"/>
    </row>
    <row r="5" spans="1:9">
      <c r="G5" s="100" t="s">
        <v>95</v>
      </c>
      <c r="H5" s="100"/>
      <c r="I5" s="100"/>
    </row>
    <row r="6" spans="1:9">
      <c r="G6" s="107"/>
      <c r="H6" s="107"/>
    </row>
    <row r="7" spans="1:9" ht="11.4" customHeight="1">
      <c r="G7" s="100" t="s">
        <v>96</v>
      </c>
      <c r="H7" s="100"/>
    </row>
    <row r="8" spans="1:9" ht="11.4" customHeight="1">
      <c r="G8" s="37"/>
      <c r="H8" s="37"/>
    </row>
    <row r="9" spans="1:9">
      <c r="H9" s="12" t="s">
        <v>86</v>
      </c>
      <c r="I9" s="4"/>
    </row>
    <row r="10" spans="1:9">
      <c r="H10" s="12" t="s">
        <v>136</v>
      </c>
      <c r="I10" s="4" t="s">
        <v>31</v>
      </c>
    </row>
    <row r="11" spans="1:9">
      <c r="H11" s="12" t="s">
        <v>34</v>
      </c>
      <c r="I11" s="4"/>
    </row>
    <row r="12" spans="1:9">
      <c r="H12" s="12" t="s">
        <v>35</v>
      </c>
      <c r="I12" s="4"/>
    </row>
    <row r="13" spans="1:9">
      <c r="H13" s="102" t="s">
        <v>36</v>
      </c>
      <c r="I13" s="103"/>
    </row>
    <row r="15" spans="1:9" ht="5.25" customHeight="1"/>
    <row r="16" spans="1:9" ht="8.25" hidden="1" customHeight="1">
      <c r="B16" s="96"/>
      <c r="C16" s="96"/>
      <c r="D16" s="96"/>
      <c r="E16" s="96"/>
      <c r="H16" s="104" t="s">
        <v>26</v>
      </c>
      <c r="I16" s="104"/>
    </row>
    <row r="17" spans="1:9" ht="129.75" customHeight="1">
      <c r="A17" s="23" t="s">
        <v>8</v>
      </c>
      <c r="B17" s="101" t="s">
        <v>108</v>
      </c>
      <c r="C17" s="101"/>
      <c r="D17" s="101"/>
      <c r="E17" s="101"/>
      <c r="F17" s="101"/>
      <c r="G17" s="105" t="s">
        <v>21</v>
      </c>
      <c r="H17" s="106"/>
      <c r="I17" s="36" t="s">
        <v>109</v>
      </c>
    </row>
    <row r="18" spans="1:9">
      <c r="A18" s="23" t="s">
        <v>9</v>
      </c>
      <c r="B18" s="97" t="s">
        <v>81</v>
      </c>
      <c r="C18" s="97"/>
      <c r="D18" s="97"/>
      <c r="E18" s="97"/>
      <c r="F18" s="19"/>
      <c r="G18" s="105" t="s">
        <v>20</v>
      </c>
      <c r="H18" s="106"/>
      <c r="I18" s="4">
        <v>150</v>
      </c>
    </row>
    <row r="19" spans="1:9" ht="25.2" customHeight="1">
      <c r="A19" s="23" t="s">
        <v>14</v>
      </c>
      <c r="B19" s="97" t="s">
        <v>88</v>
      </c>
      <c r="C19" s="97"/>
      <c r="D19" s="97"/>
      <c r="E19" s="97"/>
      <c r="F19" s="19"/>
      <c r="G19" s="105" t="s">
        <v>91</v>
      </c>
      <c r="H19" s="106"/>
      <c r="I19" s="62" t="s">
        <v>110</v>
      </c>
    </row>
    <row r="20" spans="1:9" hidden="1">
      <c r="A20" s="23"/>
      <c r="B20" s="97"/>
      <c r="C20" s="97"/>
      <c r="D20" s="97"/>
      <c r="E20" s="97"/>
      <c r="F20" s="20"/>
      <c r="G20" s="105" t="s">
        <v>4</v>
      </c>
      <c r="H20" s="106"/>
      <c r="I20" s="4"/>
    </row>
    <row r="21" spans="1:9">
      <c r="A21" s="23" t="s">
        <v>11</v>
      </c>
      <c r="B21" s="98" t="s">
        <v>114</v>
      </c>
      <c r="C21" s="98"/>
      <c r="D21" s="98"/>
      <c r="E21" s="98"/>
      <c r="F21" s="20"/>
      <c r="G21" s="105" t="s">
        <v>3</v>
      </c>
      <c r="H21" s="106"/>
      <c r="I21" s="4"/>
    </row>
    <row r="22" spans="1:9">
      <c r="A22" s="23" t="s">
        <v>10</v>
      </c>
      <c r="B22" s="97" t="s">
        <v>89</v>
      </c>
      <c r="C22" s="97"/>
      <c r="D22" s="97"/>
      <c r="E22" s="97"/>
      <c r="F22" s="20"/>
      <c r="G22" s="105" t="s">
        <v>5</v>
      </c>
      <c r="H22" s="106"/>
      <c r="I22" s="4" t="s">
        <v>90</v>
      </c>
    </row>
    <row r="23" spans="1:9" ht="18" customHeight="1">
      <c r="A23" s="23" t="s">
        <v>32</v>
      </c>
      <c r="B23" s="97" t="s">
        <v>82</v>
      </c>
      <c r="C23" s="97"/>
      <c r="D23" s="97"/>
      <c r="E23" s="97"/>
      <c r="F23" s="20"/>
      <c r="G23" s="108" t="s">
        <v>23</v>
      </c>
      <c r="H23" s="109"/>
      <c r="I23" s="5" t="s">
        <v>31</v>
      </c>
    </row>
    <row r="24" spans="1:9" ht="18" customHeight="1">
      <c r="A24" s="23" t="s">
        <v>15</v>
      </c>
      <c r="B24" s="97" t="s">
        <v>81</v>
      </c>
      <c r="C24" s="97"/>
      <c r="D24" s="97"/>
      <c r="E24" s="97"/>
      <c r="F24" s="20"/>
      <c r="G24" s="108" t="s">
        <v>24</v>
      </c>
      <c r="H24" s="109"/>
      <c r="I24" s="10"/>
    </row>
    <row r="25" spans="1:9">
      <c r="A25" s="23" t="s">
        <v>115</v>
      </c>
      <c r="B25" s="95">
        <v>30.25</v>
      </c>
      <c r="C25" s="95"/>
      <c r="D25" s="95"/>
      <c r="E25" s="95"/>
      <c r="F25" s="20"/>
      <c r="G25" s="20"/>
      <c r="H25" s="20"/>
      <c r="I25" s="25"/>
    </row>
    <row r="26" spans="1:9" ht="44.4" customHeight="1">
      <c r="A26" s="23" t="s">
        <v>6</v>
      </c>
      <c r="B26" s="95" t="s">
        <v>111</v>
      </c>
      <c r="C26" s="95"/>
      <c r="D26" s="95"/>
      <c r="E26" s="95"/>
      <c r="F26" s="95"/>
      <c r="G26" s="19"/>
      <c r="H26" s="19"/>
      <c r="I26" s="24"/>
    </row>
    <row r="27" spans="1:9">
      <c r="A27" s="23" t="s">
        <v>7</v>
      </c>
      <c r="B27" s="95">
        <v>677152080</v>
      </c>
      <c r="C27" s="95"/>
      <c r="D27" s="95"/>
      <c r="E27" s="95"/>
      <c r="F27" s="20"/>
      <c r="G27" s="20"/>
      <c r="H27" s="20"/>
      <c r="I27" s="25"/>
    </row>
    <row r="28" spans="1:9">
      <c r="A28" s="23" t="s">
        <v>116</v>
      </c>
      <c r="B28" s="95" t="s">
        <v>129</v>
      </c>
      <c r="C28" s="95"/>
      <c r="D28" s="95"/>
      <c r="E28" s="95"/>
      <c r="F28" s="19"/>
      <c r="G28" s="19"/>
      <c r="H28" s="19"/>
      <c r="I28" s="24"/>
    </row>
    <row r="30" spans="1:9" ht="25.95" customHeight="1">
      <c r="A30" s="92" t="s">
        <v>130</v>
      </c>
      <c r="B30" s="92"/>
      <c r="C30" s="92"/>
      <c r="D30" s="92"/>
      <c r="E30" s="92"/>
      <c r="F30" s="92"/>
      <c r="G30" s="92"/>
      <c r="H30" s="92"/>
      <c r="I30" s="92"/>
    </row>
    <row r="31" spans="1:9" ht="25.95" customHeight="1">
      <c r="A31" s="74"/>
      <c r="B31" s="73"/>
      <c r="C31" s="72" t="s">
        <v>143</v>
      </c>
      <c r="D31" s="73"/>
      <c r="E31" s="74"/>
      <c r="F31" s="74"/>
      <c r="G31" s="74"/>
      <c r="H31" s="74"/>
      <c r="I31" s="74"/>
    </row>
    <row r="32" spans="1:9" s="66" customFormat="1" ht="25.2" customHeight="1">
      <c r="A32" s="75" t="s">
        <v>117</v>
      </c>
      <c r="B32" s="75"/>
      <c r="C32" s="75"/>
      <c r="D32" s="75"/>
      <c r="E32" s="75"/>
      <c r="F32" s="75"/>
      <c r="G32" s="75"/>
      <c r="H32" s="75"/>
      <c r="I32" s="75"/>
    </row>
    <row r="33" spans="1:9">
      <c r="A33" s="18"/>
      <c r="B33" s="22"/>
      <c r="C33" s="18"/>
      <c r="D33" s="18"/>
      <c r="E33" s="18"/>
      <c r="F33" s="18"/>
      <c r="G33" s="18"/>
      <c r="H33" s="18"/>
      <c r="I33" s="18" t="s">
        <v>38</v>
      </c>
    </row>
    <row r="34" spans="1:9" ht="34.200000000000003" customHeight="1">
      <c r="A34" s="76" t="s">
        <v>27</v>
      </c>
      <c r="B34" s="77" t="s">
        <v>12</v>
      </c>
      <c r="C34" s="77" t="s">
        <v>131</v>
      </c>
      <c r="D34" s="77" t="s">
        <v>132</v>
      </c>
      <c r="E34" s="77" t="s">
        <v>133</v>
      </c>
      <c r="F34" s="77" t="s">
        <v>22</v>
      </c>
      <c r="G34" s="77"/>
      <c r="H34" s="77"/>
      <c r="I34" s="77"/>
    </row>
    <row r="35" spans="1:9" ht="78.75" customHeight="1">
      <c r="A35" s="76"/>
      <c r="B35" s="77"/>
      <c r="C35" s="77"/>
      <c r="D35" s="77"/>
      <c r="E35" s="77"/>
      <c r="F35" s="64" t="s">
        <v>121</v>
      </c>
      <c r="G35" s="64" t="s">
        <v>122</v>
      </c>
      <c r="H35" s="64" t="s">
        <v>123</v>
      </c>
      <c r="I35" s="64" t="s">
        <v>124</v>
      </c>
    </row>
    <row r="36" spans="1:9">
      <c r="A36" s="4">
        <v>1</v>
      </c>
      <c r="B36" s="5">
        <v>2</v>
      </c>
      <c r="C36" s="5">
        <v>3</v>
      </c>
      <c r="D36" s="5">
        <v>4</v>
      </c>
      <c r="E36" s="5">
        <v>5</v>
      </c>
      <c r="F36" s="5">
        <v>6</v>
      </c>
      <c r="G36" s="5">
        <v>7</v>
      </c>
      <c r="H36" s="5">
        <v>8</v>
      </c>
      <c r="I36" s="5">
        <v>9</v>
      </c>
    </row>
    <row r="37" spans="1:9" ht="22.2" customHeight="1">
      <c r="A37" s="84" t="s">
        <v>33</v>
      </c>
      <c r="B37" s="84"/>
      <c r="C37" s="84"/>
      <c r="D37" s="84"/>
      <c r="E37" s="84"/>
      <c r="F37" s="84"/>
      <c r="G37" s="84"/>
      <c r="H37" s="84"/>
      <c r="I37" s="88"/>
    </row>
    <row r="38" spans="1:9" s="68" customFormat="1" ht="29.4" customHeight="1">
      <c r="A38" s="80" t="s">
        <v>41</v>
      </c>
      <c r="B38" s="80"/>
      <c r="C38" s="80"/>
      <c r="D38" s="80"/>
      <c r="E38" s="80"/>
      <c r="F38" s="80"/>
      <c r="G38" s="80"/>
      <c r="H38" s="80"/>
      <c r="I38" s="80"/>
    </row>
    <row r="39" spans="1:9" s="68" customFormat="1" ht="36">
      <c r="A39" s="47" t="s">
        <v>37</v>
      </c>
      <c r="B39" s="65">
        <v>100</v>
      </c>
      <c r="C39" s="51">
        <v>448.5</v>
      </c>
      <c r="D39" s="51">
        <v>456.2</v>
      </c>
      <c r="E39" s="69">
        <f>F39+G39+H39+I39</f>
        <v>514.79999999999995</v>
      </c>
      <c r="F39" s="51">
        <v>114.2</v>
      </c>
      <c r="G39" s="51">
        <v>129.19999999999999</v>
      </c>
      <c r="H39" s="51">
        <v>140</v>
      </c>
      <c r="I39" s="51">
        <v>131.4</v>
      </c>
    </row>
    <row r="40" spans="1:9" s="68" customFormat="1" ht="81.599999999999994" customHeight="1">
      <c r="A40" s="47" t="s">
        <v>112</v>
      </c>
      <c r="B40" s="65">
        <v>110</v>
      </c>
      <c r="C40" s="51">
        <v>4817</v>
      </c>
      <c r="D40" s="51">
        <v>4687</v>
      </c>
      <c r="E40" s="69">
        <f t="shared" ref="E40:E46" si="0">SUM(F40:I40)</f>
        <v>5350</v>
      </c>
      <c r="F40" s="51">
        <v>1248</v>
      </c>
      <c r="G40" s="51">
        <v>1402</v>
      </c>
      <c r="H40" s="51">
        <f>1252+200</f>
        <v>1452</v>
      </c>
      <c r="I40" s="51">
        <v>1248</v>
      </c>
    </row>
    <row r="41" spans="1:9" s="68" customFormat="1" ht="1.2" hidden="1" customHeight="1">
      <c r="A41" s="47" t="s">
        <v>125</v>
      </c>
      <c r="B41" s="65">
        <v>120</v>
      </c>
      <c r="C41" s="51">
        <v>0</v>
      </c>
      <c r="D41" s="51">
        <v>0</v>
      </c>
      <c r="E41" s="69">
        <f t="shared" si="0"/>
        <v>0</v>
      </c>
      <c r="F41" s="51">
        <v>0</v>
      </c>
      <c r="G41" s="51">
        <v>0</v>
      </c>
      <c r="H41" s="51">
        <v>0</v>
      </c>
      <c r="I41" s="51">
        <v>0</v>
      </c>
    </row>
    <row r="42" spans="1:9" s="68" customFormat="1" ht="26.4" customHeight="1">
      <c r="A42" s="47" t="s">
        <v>126</v>
      </c>
      <c r="B42" s="65">
        <v>150</v>
      </c>
      <c r="C42" s="51">
        <v>24</v>
      </c>
      <c r="D42" s="51"/>
      <c r="E42" s="69">
        <f t="shared" si="0"/>
        <v>0</v>
      </c>
      <c r="F42" s="51"/>
      <c r="G42" s="51"/>
      <c r="H42" s="51"/>
      <c r="I42" s="51"/>
    </row>
    <row r="43" spans="1:9" s="68" customFormat="1" ht="79.2" customHeight="1">
      <c r="A43" s="71" t="s">
        <v>137</v>
      </c>
      <c r="B43" s="65">
        <v>160</v>
      </c>
      <c r="C43" s="51"/>
      <c r="D43" s="51"/>
      <c r="E43" s="69">
        <f t="shared" si="0"/>
        <v>1238.0999999999999</v>
      </c>
      <c r="F43" s="51">
        <v>115.5</v>
      </c>
      <c r="G43" s="51">
        <v>374.2</v>
      </c>
      <c r="H43" s="51">
        <v>374.2</v>
      </c>
      <c r="I43" s="51">
        <v>374.2</v>
      </c>
    </row>
    <row r="44" spans="1:9" s="68" customFormat="1" ht="30.75" customHeight="1">
      <c r="A44" s="47" t="s">
        <v>127</v>
      </c>
      <c r="B44" s="65">
        <v>170</v>
      </c>
      <c r="C44" s="57">
        <f>C39+C40+C41+C42</f>
        <v>5289.5</v>
      </c>
      <c r="D44" s="57">
        <f>D39+D40+D41</f>
        <v>5143.2</v>
      </c>
      <c r="E44" s="57">
        <f>E39+E40+E41+E42+E43</f>
        <v>7102.9</v>
      </c>
      <c r="F44" s="57">
        <f>F39+F40+F41+F42+F43</f>
        <v>1477.7</v>
      </c>
      <c r="G44" s="57">
        <f>G39+G40+G41+G42+G43</f>
        <v>1905.4</v>
      </c>
      <c r="H44" s="57">
        <f>H39+H40+H41+H42+H43</f>
        <v>1966.2</v>
      </c>
      <c r="I44" s="57">
        <f>I39+I40+I41+I43</f>
        <v>1753.6000000000001</v>
      </c>
    </row>
    <row r="45" spans="1:9" s="3" customFormat="1" hidden="1">
      <c r="A45" s="28"/>
      <c r="B45" s="29">
        <v>122</v>
      </c>
      <c r="C45" s="27"/>
      <c r="D45" s="27">
        <v>0</v>
      </c>
      <c r="E45" s="27">
        <f>SUM(F45:I45)</f>
        <v>0</v>
      </c>
      <c r="F45" s="27"/>
      <c r="G45" s="27"/>
      <c r="H45" s="27"/>
      <c r="I45" s="27"/>
    </row>
    <row r="46" spans="1:9" s="3" customFormat="1" hidden="1">
      <c r="A46" s="28"/>
      <c r="B46" s="29">
        <v>123</v>
      </c>
      <c r="C46" s="27"/>
      <c r="D46" s="27">
        <v>0</v>
      </c>
      <c r="E46" s="27">
        <f t="shared" si="0"/>
        <v>0</v>
      </c>
      <c r="F46" s="27"/>
      <c r="G46" s="27"/>
      <c r="H46" s="27"/>
      <c r="I46" s="27"/>
    </row>
    <row r="47" spans="1:9" s="3" customFormat="1" hidden="1">
      <c r="A47" s="6" t="s">
        <v>74</v>
      </c>
      <c r="B47" s="7">
        <v>130</v>
      </c>
      <c r="C47" s="27">
        <f>SUM(C48:C49)</f>
        <v>0</v>
      </c>
      <c r="D47" s="27"/>
      <c r="E47" s="27">
        <f>SUM(F47:I47)</f>
        <v>0</v>
      </c>
      <c r="F47" s="27"/>
      <c r="G47" s="27"/>
      <c r="H47" s="27"/>
      <c r="I47" s="27"/>
    </row>
    <row r="48" spans="1:9" s="3" customFormat="1" ht="36" hidden="1">
      <c r="A48" s="28" t="s">
        <v>84</v>
      </c>
      <c r="B48" s="30">
        <v>131</v>
      </c>
      <c r="C48" s="27"/>
      <c r="D48" s="27"/>
      <c r="E48" s="27">
        <f>SUM(F48:I48)</f>
        <v>0</v>
      </c>
      <c r="F48" s="27"/>
      <c r="G48" s="27"/>
      <c r="H48" s="27"/>
      <c r="I48" s="27"/>
    </row>
    <row r="49" spans="1:9" s="3" customFormat="1" hidden="1">
      <c r="A49" s="28" t="s">
        <v>75</v>
      </c>
      <c r="B49" s="30">
        <v>132</v>
      </c>
      <c r="C49" s="27"/>
      <c r="D49" s="27">
        <v>0</v>
      </c>
      <c r="E49" s="27">
        <f>SUM(F49:I49)</f>
        <v>0</v>
      </c>
      <c r="F49" s="27">
        <v>0</v>
      </c>
      <c r="G49" s="27">
        <v>0</v>
      </c>
      <c r="H49" s="27">
        <v>0</v>
      </c>
      <c r="I49" s="27">
        <v>0</v>
      </c>
    </row>
    <row r="50" spans="1:9" ht="27" customHeight="1">
      <c r="A50" s="83" t="s">
        <v>102</v>
      </c>
      <c r="B50" s="84"/>
      <c r="C50" s="84"/>
      <c r="D50" s="84"/>
      <c r="E50" s="84"/>
      <c r="F50" s="84"/>
      <c r="G50" s="84"/>
      <c r="H50" s="84"/>
      <c r="I50" s="88"/>
    </row>
    <row r="51" spans="1:9">
      <c r="A51" s="47" t="s">
        <v>56</v>
      </c>
      <c r="B51" s="48">
        <v>200</v>
      </c>
      <c r="C51" s="49">
        <v>324.10000000000002</v>
      </c>
      <c r="D51" s="49">
        <v>320.60000000000002</v>
      </c>
      <c r="E51" s="50">
        <f>SUM(F51:I51)</f>
        <v>366.2</v>
      </c>
      <c r="F51" s="51">
        <v>90.3</v>
      </c>
      <c r="G51" s="51">
        <v>90.3</v>
      </c>
      <c r="H51" s="51">
        <v>94.3</v>
      </c>
      <c r="I51" s="51">
        <v>91.3</v>
      </c>
    </row>
    <row r="52" spans="1:9">
      <c r="A52" s="47" t="s">
        <v>57</v>
      </c>
      <c r="B52" s="48">
        <v>210</v>
      </c>
      <c r="C52" s="49">
        <v>71.099999999999994</v>
      </c>
      <c r="D52" s="49">
        <v>70.599999999999994</v>
      </c>
      <c r="E52" s="50">
        <f t="shared" ref="E52" si="1">SUM(F52:I52)</f>
        <v>80.599999999999994</v>
      </c>
      <c r="F52" s="51">
        <v>19.899999999999999</v>
      </c>
      <c r="G52" s="51">
        <v>19.899999999999999</v>
      </c>
      <c r="H52" s="51">
        <v>20.7</v>
      </c>
      <c r="I52" s="51">
        <v>20.100000000000001</v>
      </c>
    </row>
    <row r="53" spans="1:9">
      <c r="A53" s="47" t="s">
        <v>58</v>
      </c>
      <c r="B53" s="48">
        <v>220</v>
      </c>
      <c r="C53" s="49">
        <v>64.599999999999994</v>
      </c>
      <c r="D53" s="49">
        <v>50</v>
      </c>
      <c r="E53" s="50">
        <f>SUM(F53:I53)</f>
        <v>50</v>
      </c>
      <c r="F53" s="51">
        <v>0</v>
      </c>
      <c r="G53" s="51">
        <v>15</v>
      </c>
      <c r="H53" s="51">
        <v>20</v>
      </c>
      <c r="I53" s="51">
        <v>15</v>
      </c>
    </row>
    <row r="54" spans="1:9" hidden="1">
      <c r="A54" s="47" t="s">
        <v>59</v>
      </c>
      <c r="B54" s="48">
        <v>230</v>
      </c>
      <c r="C54" s="49"/>
      <c r="D54" s="49"/>
      <c r="E54" s="50">
        <f t="shared" ref="E54:E55" si="2">SUM(F54:I54)</f>
        <v>0</v>
      </c>
      <c r="F54" s="51"/>
      <c r="G54" s="51"/>
      <c r="H54" s="51"/>
      <c r="I54" s="51"/>
    </row>
    <row r="55" spans="1:9" hidden="1">
      <c r="A55" s="47" t="s">
        <v>60</v>
      </c>
      <c r="B55" s="48">
        <v>240</v>
      </c>
      <c r="C55" s="49"/>
      <c r="D55" s="49"/>
      <c r="E55" s="50">
        <f t="shared" si="2"/>
        <v>0</v>
      </c>
      <c r="F55" s="51"/>
      <c r="G55" s="51"/>
      <c r="H55" s="51"/>
      <c r="I55" s="51"/>
    </row>
    <row r="56" spans="1:9">
      <c r="A56" s="47" t="s">
        <v>61</v>
      </c>
      <c r="B56" s="48">
        <v>230</v>
      </c>
      <c r="C56" s="49">
        <v>12.7</v>
      </c>
      <c r="D56" s="49">
        <v>15</v>
      </c>
      <c r="E56" s="50">
        <f>SUM(F56:I56)</f>
        <v>18</v>
      </c>
      <c r="F56" s="51">
        <v>4</v>
      </c>
      <c r="G56" s="51">
        <v>4</v>
      </c>
      <c r="H56" s="51">
        <v>5</v>
      </c>
      <c r="I56" s="51">
        <v>5</v>
      </c>
    </row>
    <row r="57" spans="1:9" hidden="1">
      <c r="A57" s="47" t="s">
        <v>62</v>
      </c>
      <c r="B57" s="48">
        <v>260</v>
      </c>
      <c r="C57" s="49"/>
      <c r="D57" s="49"/>
      <c r="E57" s="50">
        <f t="shared" ref="E57:E69" si="3">SUM(F57:I57)</f>
        <v>0</v>
      </c>
      <c r="F57" s="51"/>
      <c r="G57" s="51"/>
      <c r="H57" s="51"/>
      <c r="I57" s="51"/>
    </row>
    <row r="58" spans="1:9" ht="36">
      <c r="A58" s="47" t="s">
        <v>70</v>
      </c>
      <c r="B58" s="48">
        <v>240</v>
      </c>
      <c r="C58" s="52">
        <f>C59+C60+C61+C62+C63+C64</f>
        <v>0</v>
      </c>
      <c r="D58" s="52">
        <f>D60+D61+D62+D63</f>
        <v>0</v>
      </c>
      <c r="E58" s="50">
        <f t="shared" si="3"/>
        <v>0</v>
      </c>
      <c r="F58" s="53">
        <f>F60+F61+F62+F63</f>
        <v>0</v>
      </c>
      <c r="G58" s="53">
        <f>G60+G61+G62+G63</f>
        <v>0</v>
      </c>
      <c r="H58" s="53">
        <f>H60+H61+H62+H63</f>
        <v>0</v>
      </c>
      <c r="I58" s="53">
        <f>I60+I61+I62+I63</f>
        <v>0</v>
      </c>
    </row>
    <row r="59" spans="1:9" hidden="1">
      <c r="A59" s="54" t="s">
        <v>63</v>
      </c>
      <c r="B59" s="48">
        <v>271</v>
      </c>
      <c r="C59" s="49"/>
      <c r="D59" s="49">
        <v>0</v>
      </c>
      <c r="E59" s="50">
        <f t="shared" si="3"/>
        <v>0</v>
      </c>
      <c r="F59" s="55"/>
      <c r="G59" s="55"/>
      <c r="H59" s="56"/>
      <c r="I59" s="56"/>
    </row>
    <row r="60" spans="1:9" hidden="1">
      <c r="A60" s="54" t="s">
        <v>64</v>
      </c>
      <c r="B60" s="48">
        <v>272</v>
      </c>
      <c r="C60" s="49"/>
      <c r="D60" s="49"/>
      <c r="E60" s="50">
        <f t="shared" si="3"/>
        <v>0</v>
      </c>
      <c r="F60" s="51"/>
      <c r="G60" s="56"/>
      <c r="H60" s="56"/>
      <c r="I60" s="56"/>
    </row>
    <row r="61" spans="1:9">
      <c r="A61" s="54" t="s">
        <v>65</v>
      </c>
      <c r="B61" s="48">
        <v>241</v>
      </c>
      <c r="C61" s="49"/>
      <c r="D61" s="49"/>
      <c r="E61" s="50">
        <f t="shared" si="3"/>
        <v>0</v>
      </c>
      <c r="F61" s="51"/>
      <c r="G61" s="51"/>
      <c r="H61" s="51"/>
      <c r="I61" s="51"/>
    </row>
    <row r="62" spans="1:9" hidden="1">
      <c r="A62" s="54" t="s">
        <v>66</v>
      </c>
      <c r="B62" s="48">
        <v>274</v>
      </c>
      <c r="C62" s="49"/>
      <c r="D62" s="49"/>
      <c r="E62" s="50">
        <f t="shared" si="3"/>
        <v>0</v>
      </c>
      <c r="F62" s="51"/>
      <c r="G62" s="51"/>
      <c r="H62" s="51"/>
      <c r="I62" s="51"/>
    </row>
    <row r="63" spans="1:9" hidden="1">
      <c r="A63" s="54" t="s">
        <v>67</v>
      </c>
      <c r="B63" s="48">
        <v>275</v>
      </c>
      <c r="C63" s="49"/>
      <c r="D63" s="49"/>
      <c r="E63" s="50">
        <f t="shared" si="3"/>
        <v>0</v>
      </c>
      <c r="F63" s="51"/>
      <c r="G63" s="51"/>
      <c r="H63" s="51"/>
      <c r="I63" s="51"/>
    </row>
    <row r="64" spans="1:9" hidden="1">
      <c r="A64" s="54" t="s">
        <v>68</v>
      </c>
      <c r="B64" s="48">
        <v>276</v>
      </c>
      <c r="C64" s="49"/>
      <c r="D64" s="49">
        <v>0</v>
      </c>
      <c r="E64" s="50">
        <f t="shared" si="3"/>
        <v>0</v>
      </c>
      <c r="F64" s="55"/>
      <c r="G64" s="55"/>
      <c r="H64" s="56"/>
      <c r="I64" s="56"/>
    </row>
    <row r="65" spans="1:10" s="66" customFormat="1" ht="20.399999999999999" customHeight="1">
      <c r="A65" s="47" t="s">
        <v>39</v>
      </c>
      <c r="B65" s="48">
        <v>245</v>
      </c>
      <c r="C65" s="49"/>
      <c r="D65" s="49"/>
      <c r="E65" s="50">
        <f t="shared" si="3"/>
        <v>0</v>
      </c>
      <c r="F65" s="51"/>
      <c r="G65" s="51"/>
      <c r="H65" s="51"/>
      <c r="I65" s="51"/>
    </row>
    <row r="66" spans="1:10">
      <c r="A66" s="47" t="s">
        <v>71</v>
      </c>
      <c r="B66" s="48">
        <v>250</v>
      </c>
      <c r="C66" s="49"/>
      <c r="D66" s="49"/>
      <c r="E66" s="50">
        <f t="shared" si="3"/>
        <v>0</v>
      </c>
      <c r="F66" s="51"/>
      <c r="G66" s="51"/>
      <c r="H66" s="51"/>
      <c r="I66" s="51"/>
    </row>
    <row r="67" spans="1:10" hidden="1">
      <c r="A67" s="47" t="s">
        <v>72</v>
      </c>
      <c r="B67" s="48">
        <v>300</v>
      </c>
      <c r="C67" s="49"/>
      <c r="D67" s="49"/>
      <c r="E67" s="50">
        <f t="shared" si="3"/>
        <v>0</v>
      </c>
      <c r="F67" s="51"/>
      <c r="G67" s="51"/>
      <c r="H67" s="51"/>
      <c r="I67" s="51"/>
    </row>
    <row r="68" spans="1:10" hidden="1">
      <c r="A68" s="47" t="s">
        <v>39</v>
      </c>
      <c r="B68" s="48">
        <v>310</v>
      </c>
      <c r="C68" s="49"/>
      <c r="D68" s="49">
        <v>0</v>
      </c>
      <c r="E68" s="50">
        <f t="shared" si="3"/>
        <v>0</v>
      </c>
      <c r="F68" s="51"/>
      <c r="G68" s="51"/>
      <c r="H68" s="51"/>
      <c r="I68" s="51"/>
    </row>
    <row r="69" spans="1:10" ht="16.95" customHeight="1">
      <c r="A69" s="47" t="s">
        <v>99</v>
      </c>
      <c r="B69" s="48">
        <v>260</v>
      </c>
      <c r="C69" s="57">
        <f>C71+C72</f>
        <v>0</v>
      </c>
      <c r="D69" s="57">
        <f t="shared" ref="D69" si="4">D71+D72</f>
        <v>0</v>
      </c>
      <c r="E69" s="50">
        <f t="shared" si="3"/>
        <v>0</v>
      </c>
      <c r="F69" s="57">
        <f>F71+F72</f>
        <v>0</v>
      </c>
      <c r="G69" s="57">
        <f>G70+G71+G72</f>
        <v>0</v>
      </c>
      <c r="H69" s="57">
        <f>H70+H71+H72</f>
        <v>0</v>
      </c>
      <c r="I69" s="57">
        <f>I70+I71+I72</f>
        <v>0</v>
      </c>
    </row>
    <row r="70" spans="1:10" ht="16.2" customHeight="1">
      <c r="A70" s="54" t="s">
        <v>100</v>
      </c>
      <c r="B70" s="48" t="s">
        <v>118</v>
      </c>
      <c r="C70" s="58"/>
      <c r="D70" s="58"/>
      <c r="E70" s="53"/>
      <c r="F70" s="59"/>
      <c r="G70" s="59"/>
      <c r="H70" s="59"/>
      <c r="I70" s="59"/>
    </row>
    <row r="71" spans="1:10" ht="15.6" customHeight="1">
      <c r="A71" s="54" t="s">
        <v>98</v>
      </c>
      <c r="B71" s="48" t="s">
        <v>119</v>
      </c>
      <c r="C71" s="58"/>
      <c r="D71" s="58"/>
      <c r="E71" s="53"/>
      <c r="F71" s="59"/>
      <c r="G71" s="59"/>
      <c r="H71" s="59"/>
      <c r="I71" s="59"/>
    </row>
    <row r="72" spans="1:10" ht="20.399999999999999" customHeight="1">
      <c r="A72" s="54" t="s">
        <v>101</v>
      </c>
      <c r="B72" s="48" t="s">
        <v>120</v>
      </c>
      <c r="C72" s="58"/>
      <c r="D72" s="58"/>
      <c r="E72" s="53"/>
      <c r="F72" s="59"/>
      <c r="G72" s="59"/>
      <c r="H72" s="59"/>
      <c r="I72" s="59"/>
    </row>
    <row r="73" spans="1:10">
      <c r="A73" s="47" t="s">
        <v>113</v>
      </c>
      <c r="B73" s="48">
        <v>270</v>
      </c>
      <c r="C73" s="50">
        <f>SUM(C51:C58)+SUM(C65:C69)</f>
        <v>472.50000000000006</v>
      </c>
      <c r="D73" s="50">
        <f>D51+D52+D53+D54+D55+D56+D57+D58+D65+D66+D69</f>
        <v>456.20000000000005</v>
      </c>
      <c r="E73" s="50">
        <f>SUM(F73:I73)</f>
        <v>514.79999999999995</v>
      </c>
      <c r="F73" s="50">
        <f>F51+F52+F53+F54+F55+F56+F57+F58+F65+F66+F69</f>
        <v>114.19999999999999</v>
      </c>
      <c r="G73" s="50">
        <f>G51+G52+G53+G54+G55+G56+G57+G58+G65+G66+G69</f>
        <v>129.19999999999999</v>
      </c>
      <c r="H73" s="50">
        <f>H51+H52+H53+H54+H55+H56+H57+H58+H65+H66+H69</f>
        <v>140</v>
      </c>
      <c r="I73" s="50">
        <f>I51+I52+I53+I54+I55+I56+I57+I58+I65+I66+I69</f>
        <v>131.4</v>
      </c>
    </row>
    <row r="74" spans="1:10" ht="25.2" customHeight="1">
      <c r="A74" s="85" t="s">
        <v>87</v>
      </c>
      <c r="B74" s="86"/>
      <c r="C74" s="86"/>
      <c r="D74" s="86"/>
      <c r="E74" s="86"/>
      <c r="F74" s="86"/>
      <c r="G74" s="86"/>
      <c r="H74" s="86"/>
      <c r="I74" s="87"/>
    </row>
    <row r="75" spans="1:10">
      <c r="A75" s="47" t="s">
        <v>56</v>
      </c>
      <c r="B75" s="48">
        <v>300</v>
      </c>
      <c r="C75" s="49">
        <v>3010.7</v>
      </c>
      <c r="D75" s="49">
        <v>3010.7</v>
      </c>
      <c r="E75" s="50">
        <f t="shared" ref="E75:E92" si="5">SUM(F75:I75)</f>
        <v>3368.6</v>
      </c>
      <c r="F75" s="51">
        <v>840</v>
      </c>
      <c r="G75" s="51">
        <v>840</v>
      </c>
      <c r="H75" s="51">
        <v>840</v>
      </c>
      <c r="I75" s="51">
        <v>848.6</v>
      </c>
    </row>
    <row r="76" spans="1:10">
      <c r="A76" s="47" t="s">
        <v>57</v>
      </c>
      <c r="B76" s="48">
        <v>310</v>
      </c>
      <c r="C76" s="49">
        <v>645.29999999999995</v>
      </c>
      <c r="D76" s="49">
        <v>662.3</v>
      </c>
      <c r="E76" s="50">
        <f t="shared" si="5"/>
        <v>741.10000000000014</v>
      </c>
      <c r="F76" s="51">
        <v>184.8</v>
      </c>
      <c r="G76" s="51">
        <v>184.8</v>
      </c>
      <c r="H76" s="51">
        <v>184.8</v>
      </c>
      <c r="I76" s="51">
        <v>186.7</v>
      </c>
    </row>
    <row r="77" spans="1:10">
      <c r="A77" s="47" t="s">
        <v>58</v>
      </c>
      <c r="B77" s="48">
        <v>320</v>
      </c>
      <c r="C77" s="49">
        <v>1013.5</v>
      </c>
      <c r="D77" s="49">
        <v>786.5</v>
      </c>
      <c r="E77" s="50">
        <f>SUM(F77:I77)</f>
        <v>1147.6989999999998</v>
      </c>
      <c r="F77" s="51">
        <v>194.672</v>
      </c>
      <c r="G77" s="51">
        <f>331.4+19.924</f>
        <v>351.32399999999996</v>
      </c>
      <c r="H77" s="51">
        <f>180.632+200+25.568</f>
        <v>406.2</v>
      </c>
      <c r="I77" s="51">
        <f>159.783+35.72</f>
        <v>195.50299999999999</v>
      </c>
    </row>
    <row r="78" spans="1:10" hidden="1">
      <c r="A78" s="47" t="s">
        <v>59</v>
      </c>
      <c r="B78" s="48">
        <v>230</v>
      </c>
      <c r="C78" s="49"/>
      <c r="D78" s="49"/>
      <c r="E78" s="50">
        <f t="shared" si="5"/>
        <v>0</v>
      </c>
      <c r="F78" s="51"/>
      <c r="G78" s="51"/>
      <c r="H78" s="51"/>
      <c r="I78" s="51"/>
    </row>
    <row r="79" spans="1:10" hidden="1">
      <c r="A79" s="47" t="s">
        <v>60</v>
      </c>
      <c r="B79" s="48">
        <v>240</v>
      </c>
      <c r="C79" s="49"/>
      <c r="D79" s="49"/>
      <c r="E79" s="50">
        <f t="shared" si="5"/>
        <v>0</v>
      </c>
      <c r="F79" s="51"/>
      <c r="G79" s="51"/>
      <c r="H79" s="51"/>
      <c r="I79" s="51"/>
    </row>
    <row r="80" spans="1:10">
      <c r="A80" s="47" t="s">
        <v>61</v>
      </c>
      <c r="B80" s="48">
        <v>330</v>
      </c>
      <c r="C80" s="49">
        <v>127.5</v>
      </c>
      <c r="D80" s="49">
        <v>127.5</v>
      </c>
      <c r="E80" s="50">
        <f t="shared" si="5"/>
        <v>74.2</v>
      </c>
      <c r="F80" s="51">
        <v>18</v>
      </c>
      <c r="G80" s="51">
        <v>18</v>
      </c>
      <c r="H80" s="51">
        <v>21</v>
      </c>
      <c r="I80" s="51">
        <v>17.2</v>
      </c>
      <c r="J80" s="2" t="s">
        <v>128</v>
      </c>
    </row>
    <row r="81" spans="1:9" hidden="1">
      <c r="A81" s="47" t="s">
        <v>62</v>
      </c>
      <c r="B81" s="48">
        <v>260</v>
      </c>
      <c r="C81" s="49"/>
      <c r="D81" s="49"/>
      <c r="E81" s="50">
        <f t="shared" si="5"/>
        <v>0</v>
      </c>
      <c r="F81" s="51"/>
      <c r="G81" s="51"/>
      <c r="H81" s="51"/>
      <c r="I81" s="51"/>
    </row>
    <row r="82" spans="1:9" ht="36">
      <c r="A82" s="47" t="s">
        <v>70</v>
      </c>
      <c r="B82" s="48">
        <v>340</v>
      </c>
      <c r="C82" s="57">
        <f>C83+C84+C85+C86+C87+C88</f>
        <v>20</v>
      </c>
      <c r="D82" s="57">
        <f>D84+D85+D86+D87</f>
        <v>100</v>
      </c>
      <c r="E82" s="50">
        <f>SUM(F82:I82)</f>
        <v>18.428000000000004</v>
      </c>
      <c r="F82" s="50">
        <f>F84+F85+F86+F87</f>
        <v>10.528</v>
      </c>
      <c r="G82" s="50">
        <f>G84+G85+G86+G87</f>
        <v>7.9000000000000021</v>
      </c>
      <c r="H82" s="50">
        <f>H84+H85+H86+H87</f>
        <v>0</v>
      </c>
      <c r="I82" s="50">
        <f>I84+I85+I86+I87</f>
        <v>0</v>
      </c>
    </row>
    <row r="83" spans="1:9" hidden="1">
      <c r="A83" s="54" t="s">
        <v>63</v>
      </c>
      <c r="B83" s="48">
        <v>271</v>
      </c>
      <c r="C83" s="49"/>
      <c r="D83" s="49">
        <v>0</v>
      </c>
      <c r="E83" s="50">
        <f t="shared" si="5"/>
        <v>0</v>
      </c>
      <c r="F83" s="55"/>
      <c r="G83" s="55"/>
      <c r="H83" s="56"/>
      <c r="I83" s="56"/>
    </row>
    <row r="84" spans="1:9" hidden="1">
      <c r="A84" s="54" t="s">
        <v>64</v>
      </c>
      <c r="B84" s="48">
        <v>272</v>
      </c>
      <c r="C84" s="49"/>
      <c r="D84" s="49"/>
      <c r="E84" s="50">
        <f t="shared" si="5"/>
        <v>0</v>
      </c>
      <c r="F84" s="51"/>
      <c r="G84" s="56"/>
      <c r="H84" s="56"/>
      <c r="I84" s="56"/>
    </row>
    <row r="85" spans="1:9">
      <c r="A85" s="54" t="s">
        <v>65</v>
      </c>
      <c r="B85" s="48">
        <v>341</v>
      </c>
      <c r="C85" s="58">
        <v>20</v>
      </c>
      <c r="D85" s="58">
        <v>100</v>
      </c>
      <c r="E85" s="53">
        <f t="shared" si="5"/>
        <v>18.428000000000004</v>
      </c>
      <c r="F85" s="59">
        <v>10.528</v>
      </c>
      <c r="G85" s="59">
        <f>27.824-19.924</f>
        <v>7.9000000000000021</v>
      </c>
      <c r="H85" s="59">
        <f>25.568-25.568</f>
        <v>0</v>
      </c>
      <c r="I85" s="59">
        <f>35.72-35.72</f>
        <v>0</v>
      </c>
    </row>
    <row r="86" spans="1:9" hidden="1">
      <c r="A86" s="54" t="s">
        <v>66</v>
      </c>
      <c r="B86" s="48">
        <v>274</v>
      </c>
      <c r="C86" s="49"/>
      <c r="D86" s="49"/>
      <c r="E86" s="50">
        <f t="shared" si="5"/>
        <v>0</v>
      </c>
      <c r="F86" s="51"/>
      <c r="G86" s="51"/>
      <c r="H86" s="51"/>
      <c r="I86" s="51"/>
    </row>
    <row r="87" spans="1:9" hidden="1">
      <c r="A87" s="54" t="s">
        <v>67</v>
      </c>
      <c r="B87" s="48">
        <v>275</v>
      </c>
      <c r="C87" s="49"/>
      <c r="D87" s="49"/>
      <c r="E87" s="50">
        <f t="shared" si="5"/>
        <v>0</v>
      </c>
      <c r="F87" s="51"/>
      <c r="G87" s="51"/>
      <c r="H87" s="51"/>
      <c r="I87" s="51"/>
    </row>
    <row r="88" spans="1:9" hidden="1">
      <c r="A88" s="54" t="s">
        <v>68</v>
      </c>
      <c r="B88" s="48">
        <v>276</v>
      </c>
      <c r="C88" s="49"/>
      <c r="D88" s="49">
        <v>0</v>
      </c>
      <c r="E88" s="50">
        <f t="shared" si="5"/>
        <v>0</v>
      </c>
      <c r="F88" s="55"/>
      <c r="G88" s="55"/>
      <c r="H88" s="56"/>
      <c r="I88" s="56"/>
    </row>
    <row r="89" spans="1:9" ht="36" hidden="1">
      <c r="A89" s="47" t="s">
        <v>69</v>
      </c>
      <c r="B89" s="48">
        <v>280</v>
      </c>
      <c r="C89" s="49"/>
      <c r="D89" s="49"/>
      <c r="E89" s="50">
        <f t="shared" si="5"/>
        <v>0</v>
      </c>
      <c r="F89" s="51"/>
      <c r="G89" s="51"/>
      <c r="H89" s="51"/>
      <c r="I89" s="51"/>
    </row>
    <row r="90" spans="1:9" hidden="1">
      <c r="A90" s="47" t="s">
        <v>71</v>
      </c>
      <c r="B90" s="48">
        <v>290</v>
      </c>
      <c r="C90" s="49"/>
      <c r="D90" s="49"/>
      <c r="E90" s="50">
        <f t="shared" si="5"/>
        <v>0</v>
      </c>
      <c r="F90" s="51"/>
      <c r="G90" s="51"/>
      <c r="H90" s="51"/>
      <c r="I90" s="51"/>
    </row>
    <row r="91" spans="1:9" hidden="1">
      <c r="A91" s="47" t="s">
        <v>72</v>
      </c>
      <c r="B91" s="48">
        <v>300</v>
      </c>
      <c r="C91" s="49"/>
      <c r="D91" s="49"/>
      <c r="E91" s="50">
        <f t="shared" si="5"/>
        <v>0</v>
      </c>
      <c r="F91" s="51"/>
      <c r="G91" s="51"/>
      <c r="H91" s="51"/>
      <c r="I91" s="51"/>
    </row>
    <row r="92" spans="1:9" hidden="1">
      <c r="A92" s="47" t="s">
        <v>39</v>
      </c>
      <c r="B92" s="48">
        <v>310</v>
      </c>
      <c r="C92" s="49"/>
      <c r="D92" s="49">
        <v>0</v>
      </c>
      <c r="E92" s="50">
        <f t="shared" si="5"/>
        <v>0</v>
      </c>
      <c r="F92" s="51"/>
      <c r="G92" s="51"/>
      <c r="H92" s="51"/>
      <c r="I92" s="51"/>
    </row>
    <row r="93" spans="1:9" hidden="1">
      <c r="A93" s="47" t="s">
        <v>76</v>
      </c>
      <c r="B93" s="48">
        <v>320</v>
      </c>
      <c r="C93" s="49"/>
      <c r="D93" s="49">
        <v>0</v>
      </c>
      <c r="E93" s="50">
        <f>SUM(F93:I93)</f>
        <v>0</v>
      </c>
      <c r="F93" s="51"/>
      <c r="G93" s="51"/>
      <c r="H93" s="51"/>
      <c r="I93" s="51"/>
    </row>
    <row r="94" spans="1:9" hidden="1">
      <c r="A94" s="47"/>
      <c r="B94" s="48">
        <v>321</v>
      </c>
      <c r="C94" s="49"/>
      <c r="D94" s="49"/>
      <c r="E94" s="50"/>
      <c r="F94" s="51"/>
      <c r="G94" s="51"/>
      <c r="H94" s="51"/>
      <c r="I94" s="51"/>
    </row>
    <row r="95" spans="1:9" hidden="1">
      <c r="A95" s="47"/>
      <c r="B95" s="48">
        <v>322</v>
      </c>
      <c r="C95" s="49"/>
      <c r="D95" s="49"/>
      <c r="E95" s="50"/>
      <c r="F95" s="51"/>
      <c r="G95" s="51"/>
      <c r="H95" s="51"/>
      <c r="I95" s="51"/>
    </row>
    <row r="96" spans="1:9">
      <c r="A96" s="47" t="s">
        <v>97</v>
      </c>
      <c r="B96" s="48">
        <v>350</v>
      </c>
      <c r="C96" s="50">
        <f>SUM(C75:C82)+SUM(C89:C93)</f>
        <v>4817</v>
      </c>
      <c r="D96" s="50">
        <f>D75+D76+D77+D78+D79+D80+D81+D82+D89+D90+D91</f>
        <v>4687</v>
      </c>
      <c r="E96" s="50">
        <f>SUM(F96:I96)</f>
        <v>5350.0269999999991</v>
      </c>
      <c r="F96" s="50">
        <f>F75+F76+F77+F78+F79+F80+F81+F82+F89+F90+F91</f>
        <v>1248</v>
      </c>
      <c r="G96" s="50">
        <f>G75+G76+G77+G78+G79+G80+G81+G82+G89+G90+G91</f>
        <v>1402.0239999999999</v>
      </c>
      <c r="H96" s="50">
        <f>H75+H76+H77+H78+H79+H80+H81+H82+H89+H90+H91</f>
        <v>1452</v>
      </c>
      <c r="I96" s="50">
        <f>I75+I76+I77+I78+I79+I80+I81+I82+I89+I90+I91</f>
        <v>1248.0029999999999</v>
      </c>
    </row>
    <row r="97" spans="1:9" ht="78" customHeight="1">
      <c r="A97" s="70" t="s">
        <v>138</v>
      </c>
      <c r="B97" s="48"/>
      <c r="C97" s="89"/>
      <c r="D97" s="90"/>
      <c r="E97" s="90"/>
      <c r="F97" s="90"/>
      <c r="G97" s="90"/>
      <c r="H97" s="90"/>
      <c r="I97" s="91"/>
    </row>
    <row r="98" spans="1:9">
      <c r="A98" s="67" t="s">
        <v>56</v>
      </c>
      <c r="B98" s="48">
        <v>351</v>
      </c>
      <c r="C98" s="50"/>
      <c r="D98" s="50"/>
      <c r="E98" s="50">
        <f>SUM(F98:I98)</f>
        <v>1014.8</v>
      </c>
      <c r="F98" s="56">
        <v>94.7</v>
      </c>
      <c r="G98" s="56">
        <v>306.7</v>
      </c>
      <c r="H98" s="56">
        <v>306.7</v>
      </c>
      <c r="I98" s="56">
        <v>306.7</v>
      </c>
    </row>
    <row r="99" spans="1:9">
      <c r="A99" s="67" t="s">
        <v>57</v>
      </c>
      <c r="B99" s="48">
        <v>352</v>
      </c>
      <c r="C99" s="50"/>
      <c r="D99" s="50"/>
      <c r="E99" s="50">
        <f>SUM(F99:I99)</f>
        <v>223.25</v>
      </c>
      <c r="F99" s="56">
        <v>20.8</v>
      </c>
      <c r="G99" s="56">
        <v>67.45</v>
      </c>
      <c r="H99" s="56">
        <v>67.5</v>
      </c>
      <c r="I99" s="56">
        <v>67.5</v>
      </c>
    </row>
    <row r="100" spans="1:9">
      <c r="A100" s="2" t="s">
        <v>139</v>
      </c>
      <c r="B100" s="48">
        <v>360</v>
      </c>
      <c r="C100" s="50"/>
      <c r="D100" s="50"/>
      <c r="E100" s="50">
        <f>SUM(F100:I100)</f>
        <v>1238.05</v>
      </c>
      <c r="F100" s="50">
        <f>F98+F99</f>
        <v>115.5</v>
      </c>
      <c r="G100" s="50">
        <f t="shared" ref="G100:I100" si="6">G98+G99</f>
        <v>374.15</v>
      </c>
      <c r="H100" s="50">
        <f t="shared" si="6"/>
        <v>374.2</v>
      </c>
      <c r="I100" s="50">
        <f t="shared" si="6"/>
        <v>374.2</v>
      </c>
    </row>
    <row r="101" spans="1:9" ht="27.6" hidden="1" customHeight="1">
      <c r="A101" s="67"/>
      <c r="B101" s="48"/>
      <c r="C101" s="50"/>
      <c r="D101" s="50"/>
      <c r="E101" s="50">
        <f>SUM(F101:I101)</f>
        <v>0</v>
      </c>
      <c r="F101" s="56"/>
      <c r="G101" s="56"/>
      <c r="H101" s="56"/>
      <c r="I101" s="56"/>
    </row>
    <row r="102" spans="1:9" s="66" customFormat="1" ht="25.2" customHeight="1">
      <c r="A102" s="85" t="s">
        <v>77</v>
      </c>
      <c r="B102" s="86"/>
      <c r="C102" s="86"/>
      <c r="D102" s="86"/>
      <c r="E102" s="86"/>
      <c r="F102" s="86"/>
      <c r="G102" s="86"/>
      <c r="H102" s="86"/>
      <c r="I102" s="87"/>
    </row>
    <row r="103" spans="1:9" s="66" customFormat="1">
      <c r="A103" s="47" t="s">
        <v>103</v>
      </c>
      <c r="B103" s="48">
        <v>400</v>
      </c>
      <c r="C103" s="50">
        <f>C53+C58+C77+C82</f>
        <v>1098.0999999999999</v>
      </c>
      <c r="D103" s="50">
        <f>D53+D58+D77+D82</f>
        <v>936.5</v>
      </c>
      <c r="E103" s="50">
        <f>SUM(F103:I103)</f>
        <v>1216.127</v>
      </c>
      <c r="F103" s="53">
        <f>F53+F58+F77+F82</f>
        <v>205.2</v>
      </c>
      <c r="G103" s="53">
        <f>G53+G58+G77+G82</f>
        <v>374.22399999999993</v>
      </c>
      <c r="H103" s="53">
        <f>H53+H58+H77+H82</f>
        <v>426.2</v>
      </c>
      <c r="I103" s="53">
        <f>I53+I58+I77+I82</f>
        <v>210.50299999999999</v>
      </c>
    </row>
    <row r="104" spans="1:9" s="66" customFormat="1">
      <c r="A104" s="47" t="s">
        <v>140</v>
      </c>
      <c r="B104" s="48">
        <v>410</v>
      </c>
      <c r="C104" s="50">
        <f>C51+C75</f>
        <v>3334.7999999999997</v>
      </c>
      <c r="D104" s="50">
        <f>D51+D75</f>
        <v>3331.2999999999997</v>
      </c>
      <c r="E104" s="50">
        <f>SUM(F104:I104)</f>
        <v>4749.6000000000004</v>
      </c>
      <c r="F104" s="53">
        <f>F51+F75+F98</f>
        <v>1025</v>
      </c>
      <c r="G104" s="53">
        <f>G51+G75+G98</f>
        <v>1237</v>
      </c>
      <c r="H104" s="53">
        <f t="shared" ref="H104:I104" si="7">H51+H75+H98</f>
        <v>1241</v>
      </c>
      <c r="I104" s="53">
        <f t="shared" si="7"/>
        <v>1246.5999999999999</v>
      </c>
    </row>
    <row r="105" spans="1:9" s="66" customFormat="1" ht="33.6">
      <c r="A105" s="47" t="s">
        <v>141</v>
      </c>
      <c r="B105" s="48">
        <v>420</v>
      </c>
      <c r="C105" s="50">
        <f>C52+C76</f>
        <v>716.4</v>
      </c>
      <c r="D105" s="50">
        <f>D52+D76</f>
        <v>732.9</v>
      </c>
      <c r="E105" s="50">
        <f t="shared" ref="E105:E106" si="8">SUM(F105:I105)</f>
        <v>1044.95</v>
      </c>
      <c r="F105" s="53">
        <f>F52+F76+F99</f>
        <v>225.50000000000003</v>
      </c>
      <c r="G105" s="53">
        <f t="shared" ref="G105:I105" si="9">G52+G76+G99</f>
        <v>272.15000000000003</v>
      </c>
      <c r="H105" s="53">
        <f t="shared" si="9"/>
        <v>273</v>
      </c>
      <c r="I105" s="53">
        <f t="shared" si="9"/>
        <v>274.29999999999995</v>
      </c>
    </row>
    <row r="106" spans="1:9" s="66" customFormat="1">
      <c r="A106" s="47" t="s">
        <v>39</v>
      </c>
      <c r="B106" s="48">
        <v>430</v>
      </c>
      <c r="C106" s="50">
        <f>C65</f>
        <v>0</v>
      </c>
      <c r="D106" s="50">
        <f>D65</f>
        <v>0</v>
      </c>
      <c r="E106" s="50">
        <f t="shared" si="8"/>
        <v>0</v>
      </c>
      <c r="F106" s="53">
        <f>F92</f>
        <v>0</v>
      </c>
      <c r="G106" s="53">
        <f>G92</f>
        <v>0</v>
      </c>
      <c r="H106" s="53">
        <f>H92</f>
        <v>0</v>
      </c>
      <c r="I106" s="53">
        <f>I65</f>
        <v>0</v>
      </c>
    </row>
    <row r="107" spans="1:9" s="66" customFormat="1">
      <c r="A107" s="47" t="s">
        <v>104</v>
      </c>
      <c r="B107" s="48">
        <v>440</v>
      </c>
      <c r="C107" s="50">
        <f>C56+C66+C69+C80</f>
        <v>140.19999999999999</v>
      </c>
      <c r="D107" s="50">
        <f>D56+D66+D69+D80</f>
        <v>142.5</v>
      </c>
      <c r="E107" s="50">
        <f>SUM(F107:I107)</f>
        <v>92.2</v>
      </c>
      <c r="F107" s="53">
        <f>F56+F66+F69+F80+F101</f>
        <v>22</v>
      </c>
      <c r="G107" s="53">
        <f>G56+G66+G69+G80+G101</f>
        <v>22</v>
      </c>
      <c r="H107" s="53">
        <f>H56+H66+H69+H80+H101</f>
        <v>26</v>
      </c>
      <c r="I107" s="53">
        <f>I56+I66+I69+I80+I101</f>
        <v>22.2</v>
      </c>
    </row>
    <row r="108" spans="1:9" s="66" customFormat="1">
      <c r="A108" s="47" t="s">
        <v>142</v>
      </c>
      <c r="B108" s="48">
        <v>450</v>
      </c>
      <c r="C108" s="50">
        <f>SUM(C103:C107)</f>
        <v>5289.4999999999991</v>
      </c>
      <c r="D108" s="50">
        <f>SUM(D103:D107)</f>
        <v>5143.1999999999989</v>
      </c>
      <c r="E108" s="50">
        <f>SUM(F108:I108)</f>
        <v>7102.8770000000004</v>
      </c>
      <c r="F108" s="53">
        <f>SUM(F103:F107)</f>
        <v>1477.7</v>
      </c>
      <c r="G108" s="53">
        <f t="shared" ref="G108:I108" si="10">SUM(G103:G107)</f>
        <v>1905.374</v>
      </c>
      <c r="H108" s="53">
        <f t="shared" si="10"/>
        <v>1966.2</v>
      </c>
      <c r="I108" s="53">
        <f t="shared" si="10"/>
        <v>1753.6029999999998</v>
      </c>
    </row>
    <row r="109" spans="1:9">
      <c r="A109" s="83" t="s">
        <v>43</v>
      </c>
      <c r="B109" s="84"/>
      <c r="C109" s="84"/>
      <c r="D109" s="84"/>
      <c r="E109" s="84"/>
      <c r="F109" s="84"/>
      <c r="G109" s="84"/>
      <c r="H109" s="84"/>
      <c r="I109" s="88"/>
    </row>
    <row r="110" spans="1:9">
      <c r="A110" s="6" t="s">
        <v>47</v>
      </c>
      <c r="B110" s="4">
        <v>500</v>
      </c>
      <c r="C110" s="40">
        <f>SUM(C111)</f>
        <v>0</v>
      </c>
      <c r="D110" s="40"/>
      <c r="E110" s="40">
        <f>SUM(F110:I110)</f>
        <v>0</v>
      </c>
      <c r="F110" s="40">
        <f>SUM(F111)</f>
        <v>0</v>
      </c>
      <c r="G110" s="40">
        <f>SUM(G111)</f>
        <v>0</v>
      </c>
      <c r="H110" s="40">
        <f>SUM(H111)</f>
        <v>0</v>
      </c>
      <c r="I110" s="40">
        <f>SUM(I111)</f>
        <v>0</v>
      </c>
    </row>
    <row r="111" spans="1:9" ht="36">
      <c r="A111" s="6" t="s">
        <v>42</v>
      </c>
      <c r="B111" s="30">
        <v>501</v>
      </c>
      <c r="C111" s="39"/>
      <c r="D111" s="41"/>
      <c r="E111" s="42">
        <f>SUM(F111:I111)</f>
        <v>0</v>
      </c>
      <c r="F111" s="41"/>
      <c r="G111" s="41"/>
      <c r="H111" s="42"/>
      <c r="I111" s="42"/>
    </row>
    <row r="112" spans="1:9">
      <c r="A112" s="8" t="s">
        <v>40</v>
      </c>
      <c r="B112" s="26">
        <v>510</v>
      </c>
      <c r="C112" s="40">
        <f>SUM(C113:C118)</f>
        <v>0</v>
      </c>
      <c r="D112" s="40">
        <f>D114+D118</f>
        <v>0</v>
      </c>
      <c r="E112" s="40">
        <f t="shared" ref="E112:E118" si="11">SUM(F112:I112)</f>
        <v>0</v>
      </c>
      <c r="F112" s="40">
        <f>SUM(F113:F118)</f>
        <v>0</v>
      </c>
      <c r="G112" s="40">
        <f>SUM(G113:G118)</f>
        <v>0</v>
      </c>
      <c r="H112" s="40">
        <f>SUM(H113:H118)</f>
        <v>0</v>
      </c>
      <c r="I112" s="40">
        <f>SUM(I113:I118)</f>
        <v>0</v>
      </c>
    </row>
    <row r="113" spans="1:9">
      <c r="A113" s="6" t="s">
        <v>0</v>
      </c>
      <c r="B113" s="31">
        <v>511</v>
      </c>
      <c r="C113" s="38"/>
      <c r="D113" s="38">
        <v>0</v>
      </c>
      <c r="E113" s="43">
        <f t="shared" si="11"/>
        <v>0</v>
      </c>
      <c r="F113" s="38"/>
      <c r="G113" s="38"/>
      <c r="H113" s="38"/>
      <c r="I113" s="38"/>
    </row>
    <row r="114" spans="1:9">
      <c r="A114" s="6" t="s">
        <v>1</v>
      </c>
      <c r="B114" s="32">
        <v>512</v>
      </c>
      <c r="C114" s="38"/>
      <c r="D114" s="38"/>
      <c r="E114" s="43">
        <f t="shared" si="11"/>
        <v>0</v>
      </c>
      <c r="F114" s="38"/>
      <c r="G114" s="38"/>
      <c r="H114" s="38"/>
      <c r="I114" s="38"/>
    </row>
    <row r="115" spans="1:9" ht="36">
      <c r="A115" s="6" t="s">
        <v>16</v>
      </c>
      <c r="B115" s="31">
        <v>513</v>
      </c>
      <c r="C115" s="38"/>
      <c r="D115" s="38">
        <v>0</v>
      </c>
      <c r="E115" s="43">
        <f t="shared" si="11"/>
        <v>0</v>
      </c>
      <c r="F115" s="38"/>
      <c r="G115" s="38"/>
      <c r="H115" s="38"/>
      <c r="I115" s="38"/>
    </row>
    <row r="116" spans="1:9">
      <c r="A116" s="6" t="s">
        <v>2</v>
      </c>
      <c r="B116" s="32">
        <v>514</v>
      </c>
      <c r="C116" s="38"/>
      <c r="D116" s="38">
        <v>0</v>
      </c>
      <c r="E116" s="43">
        <f t="shared" si="11"/>
        <v>0</v>
      </c>
      <c r="F116" s="38"/>
      <c r="G116" s="38"/>
      <c r="H116" s="38"/>
      <c r="I116" s="38"/>
    </row>
    <row r="117" spans="1:9" ht="36">
      <c r="A117" s="6" t="s">
        <v>17</v>
      </c>
      <c r="B117" s="31">
        <v>515</v>
      </c>
      <c r="C117" s="38"/>
      <c r="D117" s="38">
        <v>0</v>
      </c>
      <c r="E117" s="43">
        <f t="shared" si="11"/>
        <v>0</v>
      </c>
      <c r="F117" s="38"/>
      <c r="G117" s="38"/>
      <c r="H117" s="38"/>
      <c r="I117" s="38"/>
    </row>
    <row r="118" spans="1:9">
      <c r="A118" s="6" t="s">
        <v>29</v>
      </c>
      <c r="B118" s="30">
        <v>516</v>
      </c>
      <c r="C118" s="38"/>
      <c r="D118" s="38"/>
      <c r="E118" s="43">
        <f t="shared" si="11"/>
        <v>0</v>
      </c>
      <c r="F118" s="38"/>
      <c r="G118" s="38"/>
      <c r="H118" s="38"/>
      <c r="I118" s="38"/>
    </row>
    <row r="119" spans="1:9">
      <c r="A119" s="83" t="s">
        <v>46</v>
      </c>
      <c r="B119" s="84"/>
      <c r="C119" s="84"/>
      <c r="D119" s="84"/>
      <c r="E119" s="84"/>
      <c r="F119" s="84"/>
      <c r="G119" s="84"/>
      <c r="H119" s="84"/>
      <c r="I119" s="88"/>
    </row>
    <row r="120" spans="1:9" ht="36">
      <c r="A120" s="6" t="s">
        <v>48</v>
      </c>
      <c r="B120" s="4">
        <v>600</v>
      </c>
      <c r="C120" s="40">
        <f>SUM(C121:C124)</f>
        <v>0</v>
      </c>
      <c r="D120" s="40">
        <f>SUM(D121:D124)</f>
        <v>0</v>
      </c>
      <c r="E120" s="40">
        <f t="shared" ref="E120:E128" si="12">SUM(F120:I120)</f>
        <v>0</v>
      </c>
      <c r="F120" s="40">
        <f>SUM(F121:F124)</f>
        <v>0</v>
      </c>
      <c r="G120" s="40">
        <f>SUM(G121:G124)</f>
        <v>0</v>
      </c>
      <c r="H120" s="40">
        <f>SUM(H121:H124)</f>
        <v>0</v>
      </c>
      <c r="I120" s="40">
        <f>SUM(I121:I124)</f>
        <v>0</v>
      </c>
    </row>
    <row r="121" spans="1:9">
      <c r="A121" s="28" t="s">
        <v>49</v>
      </c>
      <c r="B121" s="30">
        <v>601</v>
      </c>
      <c r="C121" s="38"/>
      <c r="D121" s="38"/>
      <c r="E121" s="38">
        <f t="shared" si="12"/>
        <v>0</v>
      </c>
      <c r="F121" s="38"/>
      <c r="G121" s="38"/>
      <c r="H121" s="38"/>
      <c r="I121" s="38"/>
    </row>
    <row r="122" spans="1:9">
      <c r="A122" s="28" t="s">
        <v>50</v>
      </c>
      <c r="B122" s="30">
        <v>602</v>
      </c>
      <c r="C122" s="38"/>
      <c r="D122" s="38"/>
      <c r="E122" s="38">
        <f t="shared" si="12"/>
        <v>0</v>
      </c>
      <c r="F122" s="38"/>
      <c r="G122" s="38"/>
      <c r="H122" s="38"/>
      <c r="I122" s="38"/>
    </row>
    <row r="123" spans="1:9">
      <c r="A123" s="28" t="s">
        <v>51</v>
      </c>
      <c r="B123" s="30">
        <v>603</v>
      </c>
      <c r="C123" s="38"/>
      <c r="D123" s="38"/>
      <c r="E123" s="38">
        <f t="shared" si="12"/>
        <v>0</v>
      </c>
      <c r="F123" s="38"/>
      <c r="G123" s="38"/>
      <c r="H123" s="38"/>
      <c r="I123" s="38"/>
    </row>
    <row r="124" spans="1:9">
      <c r="A124" s="6" t="s">
        <v>52</v>
      </c>
      <c r="B124" s="4">
        <v>610</v>
      </c>
      <c r="C124" s="38"/>
      <c r="D124" s="38"/>
      <c r="E124" s="38">
        <f t="shared" si="12"/>
        <v>0</v>
      </c>
      <c r="F124" s="38"/>
      <c r="G124" s="38"/>
      <c r="H124" s="38"/>
      <c r="I124" s="38"/>
    </row>
    <row r="125" spans="1:9" ht="36">
      <c r="A125" s="6" t="s">
        <v>53</v>
      </c>
      <c r="B125" s="4">
        <v>620</v>
      </c>
      <c r="C125" s="40">
        <f>SUM(C126:C129)</f>
        <v>0</v>
      </c>
      <c r="D125" s="40">
        <f>SUM(D126:D129)</f>
        <v>0</v>
      </c>
      <c r="E125" s="40">
        <f t="shared" si="12"/>
        <v>0</v>
      </c>
      <c r="F125" s="40">
        <f>SUM(F126:F129)</f>
        <v>0</v>
      </c>
      <c r="G125" s="40">
        <f>SUM(G126:G129)</f>
        <v>0</v>
      </c>
      <c r="H125" s="40">
        <f>SUM(H126:H129)</f>
        <v>0</v>
      </c>
      <c r="I125" s="40">
        <f>SUM(I126:I129)</f>
        <v>0</v>
      </c>
    </row>
    <row r="126" spans="1:9">
      <c r="A126" s="28" t="s">
        <v>49</v>
      </c>
      <c r="B126" s="30">
        <v>621</v>
      </c>
      <c r="C126" s="38"/>
      <c r="D126" s="38"/>
      <c r="E126" s="38">
        <f t="shared" si="12"/>
        <v>0</v>
      </c>
      <c r="F126" s="38"/>
      <c r="G126" s="38"/>
      <c r="H126" s="38"/>
      <c r="I126" s="38"/>
    </row>
    <row r="127" spans="1:9">
      <c r="A127" s="28" t="s">
        <v>50</v>
      </c>
      <c r="B127" s="30">
        <v>622</v>
      </c>
      <c r="C127" s="38"/>
      <c r="D127" s="38"/>
      <c r="E127" s="38">
        <f t="shared" si="12"/>
        <v>0</v>
      </c>
      <c r="F127" s="38"/>
      <c r="G127" s="38"/>
      <c r="H127" s="38"/>
      <c r="I127" s="38"/>
    </row>
    <row r="128" spans="1:9">
      <c r="A128" s="28" t="s">
        <v>51</v>
      </c>
      <c r="B128" s="30">
        <v>623</v>
      </c>
      <c r="C128" s="38"/>
      <c r="D128" s="38"/>
      <c r="E128" s="38">
        <f t="shared" si="12"/>
        <v>0</v>
      </c>
      <c r="F128" s="38"/>
      <c r="G128" s="38"/>
      <c r="H128" s="38"/>
      <c r="I128" s="38"/>
    </row>
    <row r="129" spans="1:9">
      <c r="A129" s="6" t="s">
        <v>30</v>
      </c>
      <c r="B129" s="4">
        <v>630</v>
      </c>
      <c r="C129" s="38"/>
      <c r="D129" s="38"/>
      <c r="E129" s="38">
        <f>SUM(F129:I129)</f>
        <v>0</v>
      </c>
      <c r="F129" s="38"/>
      <c r="G129" s="38"/>
      <c r="H129" s="38"/>
      <c r="I129" s="38"/>
    </row>
    <row r="130" spans="1:9" ht="22.2" customHeight="1">
      <c r="A130" s="8" t="s">
        <v>13</v>
      </c>
      <c r="B130" s="9">
        <v>700</v>
      </c>
      <c r="C130" s="40">
        <f>C39+C40+C41+C47+C110+C120+C42</f>
        <v>5289.5</v>
      </c>
      <c r="D130" s="40">
        <f>D39+D40+D41+D47+D110+D120</f>
        <v>5143.2</v>
      </c>
      <c r="E130" s="40">
        <f>SUM(F130:I130)</f>
        <v>7102.9000000000005</v>
      </c>
      <c r="F130" s="40">
        <f>F39+F40+F41+F47+F110+F120+F42+F43</f>
        <v>1477.7</v>
      </c>
      <c r="G130" s="40">
        <f t="shared" ref="G130:I130" si="13">G39+G40+G41+G47+G110+G120+G42+G43</f>
        <v>1905.4</v>
      </c>
      <c r="H130" s="40">
        <f t="shared" si="13"/>
        <v>1966.2</v>
      </c>
      <c r="I130" s="40">
        <f t="shared" si="13"/>
        <v>1753.6000000000001</v>
      </c>
    </row>
    <row r="131" spans="1:9" ht="23.4" customHeight="1">
      <c r="A131" s="8" t="s">
        <v>19</v>
      </c>
      <c r="B131" s="9">
        <v>800</v>
      </c>
      <c r="C131" s="40">
        <f>C108+C125+C112</f>
        <v>5289.4999999999991</v>
      </c>
      <c r="D131" s="40">
        <f t="shared" ref="D131:I131" si="14">D108+D125+D112</f>
        <v>5143.1999999999989</v>
      </c>
      <c r="E131" s="40">
        <f t="shared" si="14"/>
        <v>7102.8770000000004</v>
      </c>
      <c r="F131" s="40">
        <f t="shared" si="14"/>
        <v>1477.7</v>
      </c>
      <c r="G131" s="40">
        <f>G108+G125+G112</f>
        <v>1905.374</v>
      </c>
      <c r="H131" s="40">
        <f t="shared" si="14"/>
        <v>1966.2</v>
      </c>
      <c r="I131" s="40">
        <f t="shared" si="14"/>
        <v>1753.6029999999998</v>
      </c>
    </row>
    <row r="132" spans="1:9">
      <c r="A132" s="6" t="s">
        <v>44</v>
      </c>
      <c r="B132" s="7">
        <v>850</v>
      </c>
      <c r="C132" s="38">
        <f t="shared" ref="C132:I132" si="15">C130-C131</f>
        <v>0</v>
      </c>
      <c r="D132" s="38">
        <f t="shared" si="15"/>
        <v>0</v>
      </c>
      <c r="E132" s="38">
        <f t="shared" si="15"/>
        <v>2.3000000000138243E-2</v>
      </c>
      <c r="F132" s="38">
        <f t="shared" si="15"/>
        <v>0</v>
      </c>
      <c r="G132" s="38">
        <f t="shared" si="15"/>
        <v>2.6000000000067303E-2</v>
      </c>
      <c r="H132" s="38">
        <f t="shared" si="15"/>
        <v>0</v>
      </c>
      <c r="I132" s="38">
        <f t="shared" si="15"/>
        <v>-2.9999999997016857E-3</v>
      </c>
    </row>
    <row r="133" spans="1:9">
      <c r="A133" s="83" t="s">
        <v>83</v>
      </c>
      <c r="B133" s="84"/>
      <c r="C133" s="44"/>
      <c r="D133" s="44"/>
      <c r="E133" s="45"/>
      <c r="F133" s="45"/>
      <c r="G133" s="45"/>
      <c r="H133" s="45"/>
      <c r="I133" s="45"/>
    </row>
    <row r="134" spans="1:9">
      <c r="A134" s="6" t="s">
        <v>54</v>
      </c>
      <c r="B134" s="7">
        <v>900</v>
      </c>
      <c r="C134" s="46">
        <v>28.75</v>
      </c>
      <c r="D134" s="63">
        <v>30.25</v>
      </c>
      <c r="E134" s="46">
        <v>30.25</v>
      </c>
      <c r="F134" s="46"/>
      <c r="G134" s="46"/>
      <c r="H134" s="46"/>
      <c r="I134" s="46"/>
    </row>
    <row r="135" spans="1:9" s="66" customFormat="1">
      <c r="A135" s="47" t="s">
        <v>78</v>
      </c>
      <c r="B135" s="65">
        <v>910</v>
      </c>
      <c r="C135" s="51">
        <v>3217.1</v>
      </c>
      <c r="D135" s="49">
        <v>3359.4</v>
      </c>
      <c r="E135" s="51">
        <v>3229.6</v>
      </c>
      <c r="F135" s="51"/>
      <c r="G135" s="51"/>
      <c r="H135" s="51"/>
      <c r="I135" s="51"/>
    </row>
    <row r="136" spans="1:9">
      <c r="A136" s="6" t="s">
        <v>45</v>
      </c>
      <c r="B136" s="7">
        <v>920</v>
      </c>
      <c r="C136" s="41"/>
      <c r="D136" s="41"/>
      <c r="E136" s="41"/>
      <c r="F136" s="41"/>
      <c r="G136" s="41"/>
      <c r="H136" s="41"/>
      <c r="I136" s="41"/>
    </row>
    <row r="137" spans="1:9" ht="36">
      <c r="A137" s="6" t="s">
        <v>55</v>
      </c>
      <c r="B137" s="7">
        <v>930</v>
      </c>
      <c r="C137" s="41"/>
      <c r="D137" s="41"/>
      <c r="E137" s="41"/>
      <c r="F137" s="41"/>
      <c r="G137" s="41"/>
      <c r="H137" s="41"/>
      <c r="I137" s="41"/>
    </row>
    <row r="138" spans="1:9">
      <c r="A138" s="6" t="s">
        <v>79</v>
      </c>
      <c r="B138" s="7">
        <v>940</v>
      </c>
      <c r="C138" s="39"/>
      <c r="D138" s="39"/>
      <c r="E138" s="39"/>
      <c r="F138" s="39"/>
      <c r="G138" s="39"/>
      <c r="H138" s="39"/>
      <c r="I138" s="39"/>
    </row>
    <row r="139" spans="1:9">
      <c r="A139" s="6" t="s">
        <v>80</v>
      </c>
      <c r="B139" s="7">
        <v>950</v>
      </c>
      <c r="C139" s="39"/>
      <c r="D139" s="39"/>
      <c r="E139" s="39"/>
      <c r="F139" s="39"/>
      <c r="G139" s="39"/>
      <c r="H139" s="39"/>
      <c r="I139" s="39"/>
    </row>
    <row r="140" spans="1:9">
      <c r="A140" s="15"/>
      <c r="B140" s="1"/>
      <c r="C140" s="33"/>
      <c r="D140" s="33"/>
      <c r="E140" s="33"/>
      <c r="F140" s="33"/>
      <c r="G140" s="33"/>
      <c r="H140" s="33"/>
      <c r="I140" s="33"/>
    </row>
    <row r="141" spans="1:9" ht="36" hidden="1">
      <c r="A141" s="15" t="s">
        <v>73</v>
      </c>
      <c r="B141" s="1"/>
      <c r="C141" s="33"/>
      <c r="D141" s="33"/>
      <c r="E141" s="33"/>
      <c r="F141" s="33"/>
      <c r="G141" s="33"/>
      <c r="H141" s="33"/>
      <c r="I141" s="33"/>
    </row>
    <row r="142" spans="1:9" ht="55.2" customHeight="1">
      <c r="A142" s="15"/>
      <c r="C142" s="17"/>
      <c r="D142" s="16"/>
      <c r="E142" s="16"/>
      <c r="F142" s="16"/>
      <c r="G142" s="16"/>
      <c r="H142" s="16"/>
      <c r="I142" s="16"/>
    </row>
    <row r="143" spans="1:9">
      <c r="A143" s="60" t="s">
        <v>135</v>
      </c>
      <c r="B143" s="1"/>
      <c r="C143" s="81" t="s">
        <v>25</v>
      </c>
      <c r="D143" s="81"/>
      <c r="E143" s="81"/>
      <c r="F143" s="11"/>
      <c r="G143" s="82" t="s">
        <v>134</v>
      </c>
      <c r="H143" s="82"/>
      <c r="I143" s="82"/>
    </row>
    <row r="144" spans="1:9">
      <c r="A144" s="13" t="s">
        <v>105</v>
      </c>
      <c r="B144" s="2"/>
      <c r="C144" s="78" t="s">
        <v>28</v>
      </c>
      <c r="D144" s="78"/>
      <c r="E144" s="78"/>
      <c r="F144" s="14"/>
      <c r="G144" s="79" t="s">
        <v>18</v>
      </c>
      <c r="H144" s="79"/>
      <c r="I144" s="79"/>
    </row>
    <row r="145" spans="1:9">
      <c r="A145" s="15"/>
      <c r="C145" s="17"/>
      <c r="D145" s="16"/>
      <c r="E145" s="16"/>
      <c r="F145" s="16"/>
      <c r="G145" s="16"/>
      <c r="H145" s="16"/>
      <c r="I145" s="16"/>
    </row>
    <row r="146" spans="1:9" ht="70.2" customHeight="1">
      <c r="A146" s="15"/>
      <c r="C146" s="17"/>
      <c r="D146" s="16"/>
      <c r="E146" s="16"/>
      <c r="F146" s="16"/>
      <c r="G146" s="16"/>
      <c r="H146" s="16"/>
      <c r="I146" s="16"/>
    </row>
    <row r="147" spans="1:9">
      <c r="A147" s="61" t="s">
        <v>106</v>
      </c>
      <c r="C147" s="81" t="s">
        <v>25</v>
      </c>
      <c r="D147" s="81"/>
      <c r="E147" s="81"/>
      <c r="F147" s="16"/>
      <c r="G147" s="82" t="s">
        <v>107</v>
      </c>
      <c r="H147" s="82"/>
      <c r="I147" s="82"/>
    </row>
    <row r="148" spans="1:9">
      <c r="A148" s="15"/>
      <c r="C148" s="78" t="s">
        <v>28</v>
      </c>
      <c r="D148" s="78"/>
      <c r="E148" s="78"/>
      <c r="F148" s="16"/>
      <c r="G148" s="79" t="s">
        <v>18</v>
      </c>
      <c r="H148" s="79"/>
      <c r="I148" s="79"/>
    </row>
    <row r="149" spans="1:9">
      <c r="A149" s="15"/>
      <c r="C149" s="17"/>
      <c r="D149" s="16"/>
      <c r="E149" s="16"/>
      <c r="F149" s="16"/>
      <c r="G149" s="16"/>
      <c r="H149" s="16"/>
      <c r="I149" s="16"/>
    </row>
    <row r="150" spans="1:9">
      <c r="A150" s="15"/>
      <c r="C150" s="17"/>
      <c r="D150" s="16"/>
      <c r="E150" s="16"/>
      <c r="F150" s="16"/>
      <c r="G150" s="16"/>
      <c r="H150" s="16"/>
      <c r="I150" s="16"/>
    </row>
    <row r="151" spans="1:9">
      <c r="A151" s="15"/>
      <c r="C151" s="17"/>
      <c r="D151" s="16"/>
      <c r="E151" s="16"/>
      <c r="F151" s="16"/>
      <c r="G151" s="16"/>
      <c r="H151" s="16"/>
      <c r="I151" s="16"/>
    </row>
    <row r="152" spans="1:9">
      <c r="A152" s="15"/>
      <c r="C152" s="17"/>
      <c r="D152" s="16"/>
      <c r="E152" s="16"/>
      <c r="F152" s="16"/>
      <c r="G152" s="16"/>
      <c r="H152" s="16"/>
      <c r="I152" s="16"/>
    </row>
    <row r="153" spans="1:9">
      <c r="A153" s="15"/>
      <c r="C153" s="17"/>
      <c r="D153" s="16"/>
      <c r="E153" s="16"/>
      <c r="F153" s="16"/>
      <c r="G153" s="16"/>
      <c r="H153" s="16"/>
      <c r="I153" s="16"/>
    </row>
    <row r="154" spans="1:9">
      <c r="A154" s="15"/>
      <c r="C154" s="17"/>
      <c r="D154" s="16"/>
      <c r="E154" s="16"/>
      <c r="F154" s="16"/>
      <c r="G154" s="16"/>
      <c r="H154" s="16"/>
      <c r="I154" s="16"/>
    </row>
    <row r="155" spans="1:9">
      <c r="A155" s="15"/>
      <c r="C155" s="17"/>
      <c r="D155" s="16"/>
      <c r="E155" s="16"/>
      <c r="F155" s="16"/>
      <c r="G155" s="16"/>
      <c r="H155" s="16"/>
      <c r="I155" s="16"/>
    </row>
    <row r="156" spans="1:9">
      <c r="A156" s="15"/>
      <c r="C156" s="17"/>
      <c r="D156" s="16"/>
      <c r="E156" s="16"/>
      <c r="F156" s="16"/>
      <c r="G156" s="16"/>
      <c r="H156" s="16"/>
      <c r="I156" s="16"/>
    </row>
    <row r="157" spans="1:9">
      <c r="A157" s="15"/>
      <c r="C157" s="17"/>
      <c r="D157" s="16"/>
      <c r="E157" s="16"/>
      <c r="F157" s="16"/>
      <c r="G157" s="16"/>
      <c r="H157" s="16"/>
      <c r="I157" s="16"/>
    </row>
    <row r="158" spans="1:9">
      <c r="A158" s="15"/>
      <c r="C158" s="17"/>
      <c r="D158" s="16"/>
      <c r="E158" s="16"/>
      <c r="F158" s="16"/>
      <c r="G158" s="16"/>
      <c r="H158" s="16"/>
      <c r="I158" s="16"/>
    </row>
    <row r="159" spans="1:9">
      <c r="A159" s="15"/>
      <c r="C159" s="17"/>
      <c r="D159" s="16"/>
      <c r="E159" s="16"/>
      <c r="F159" s="16"/>
      <c r="G159" s="16"/>
      <c r="H159" s="16"/>
      <c r="I159" s="16"/>
    </row>
    <row r="160" spans="1:9">
      <c r="A160" s="15"/>
      <c r="C160" s="17"/>
      <c r="D160" s="16"/>
      <c r="E160" s="16"/>
      <c r="F160" s="16"/>
      <c r="G160" s="16"/>
      <c r="H160" s="16"/>
      <c r="I160" s="16"/>
    </row>
    <row r="161" spans="1:9">
      <c r="A161" s="15"/>
      <c r="C161" s="17"/>
      <c r="D161" s="16"/>
      <c r="E161" s="16"/>
      <c r="F161" s="16"/>
      <c r="G161" s="16"/>
      <c r="H161" s="16"/>
      <c r="I161" s="16"/>
    </row>
    <row r="162" spans="1:9">
      <c r="A162" s="15"/>
      <c r="C162" s="17"/>
      <c r="D162" s="16"/>
      <c r="E162" s="16"/>
      <c r="F162" s="16"/>
      <c r="G162" s="16"/>
      <c r="H162" s="16"/>
      <c r="I162" s="16"/>
    </row>
    <row r="163" spans="1:9">
      <c r="A163" s="15"/>
      <c r="C163" s="17"/>
      <c r="D163" s="16"/>
      <c r="E163" s="16"/>
      <c r="F163" s="16"/>
      <c r="G163" s="16"/>
      <c r="H163" s="16"/>
      <c r="I163" s="16"/>
    </row>
    <row r="164" spans="1:9">
      <c r="A164" s="15"/>
      <c r="C164" s="17"/>
      <c r="D164" s="16"/>
      <c r="E164" s="16"/>
      <c r="F164" s="16"/>
      <c r="G164" s="16"/>
      <c r="H164" s="16"/>
      <c r="I164" s="16"/>
    </row>
    <row r="165" spans="1:9">
      <c r="A165" s="15"/>
      <c r="C165" s="17"/>
      <c r="D165" s="16"/>
      <c r="E165" s="16"/>
      <c r="F165" s="16"/>
      <c r="G165" s="16"/>
      <c r="H165" s="16"/>
      <c r="I165" s="16"/>
    </row>
    <row r="166" spans="1:9">
      <c r="A166" s="15"/>
      <c r="C166" s="17"/>
      <c r="D166" s="16"/>
      <c r="E166" s="16"/>
      <c r="F166" s="16"/>
      <c r="G166" s="16"/>
      <c r="H166" s="16"/>
      <c r="I166" s="16"/>
    </row>
    <row r="167" spans="1:9">
      <c r="A167" s="15"/>
      <c r="C167" s="17"/>
      <c r="D167" s="16"/>
      <c r="E167" s="16"/>
      <c r="F167" s="16"/>
      <c r="G167" s="16"/>
      <c r="H167" s="16"/>
      <c r="I167" s="16"/>
    </row>
    <row r="168" spans="1:9">
      <c r="A168" s="15"/>
      <c r="C168" s="17"/>
      <c r="D168" s="16"/>
      <c r="E168" s="16"/>
      <c r="F168" s="16"/>
      <c r="G168" s="16"/>
      <c r="H168" s="16"/>
      <c r="I168" s="16"/>
    </row>
    <row r="169" spans="1:9">
      <c r="A169" s="15"/>
      <c r="C169" s="17"/>
      <c r="D169" s="16"/>
      <c r="E169" s="16"/>
      <c r="F169" s="16"/>
      <c r="G169" s="16"/>
      <c r="H169" s="16"/>
      <c r="I169" s="16"/>
    </row>
    <row r="170" spans="1:9">
      <c r="A170" s="15"/>
      <c r="C170" s="17"/>
      <c r="D170" s="16"/>
      <c r="E170" s="16"/>
      <c r="F170" s="16"/>
      <c r="G170" s="16"/>
      <c r="H170" s="16"/>
      <c r="I170" s="16"/>
    </row>
    <row r="171" spans="1:9">
      <c r="A171" s="15"/>
      <c r="C171" s="17"/>
      <c r="D171" s="16"/>
      <c r="E171" s="16"/>
      <c r="F171" s="16"/>
      <c r="G171" s="16"/>
      <c r="H171" s="16"/>
      <c r="I171" s="16"/>
    </row>
    <row r="172" spans="1:9">
      <c r="A172" s="15"/>
      <c r="C172" s="17"/>
      <c r="D172" s="16"/>
      <c r="E172" s="16"/>
      <c r="F172" s="16"/>
      <c r="G172" s="16"/>
      <c r="H172" s="16"/>
      <c r="I172" s="16"/>
    </row>
    <row r="173" spans="1:9">
      <c r="A173" s="15"/>
      <c r="C173" s="17"/>
      <c r="D173" s="16"/>
      <c r="E173" s="16"/>
      <c r="F173" s="16"/>
      <c r="G173" s="16"/>
      <c r="H173" s="16"/>
      <c r="I173" s="16"/>
    </row>
    <row r="174" spans="1:9">
      <c r="A174" s="15"/>
      <c r="C174" s="17"/>
      <c r="D174" s="16"/>
      <c r="E174" s="16"/>
      <c r="F174" s="16"/>
      <c r="G174" s="16"/>
      <c r="H174" s="16"/>
      <c r="I174" s="16"/>
    </row>
    <row r="175" spans="1:9">
      <c r="A175" s="15"/>
      <c r="C175" s="17"/>
      <c r="D175" s="16"/>
      <c r="E175" s="16"/>
      <c r="F175" s="16"/>
      <c r="G175" s="16"/>
      <c r="H175" s="16"/>
      <c r="I175" s="16"/>
    </row>
    <row r="176" spans="1:9">
      <c r="A176" s="15"/>
      <c r="C176" s="17"/>
      <c r="D176" s="16"/>
      <c r="E176" s="16"/>
      <c r="F176" s="16"/>
      <c r="G176" s="16"/>
      <c r="H176" s="16"/>
      <c r="I176" s="16"/>
    </row>
    <row r="177" spans="1:9">
      <c r="A177" s="15"/>
      <c r="C177" s="17"/>
      <c r="D177" s="16"/>
      <c r="E177" s="16"/>
      <c r="F177" s="16"/>
      <c r="G177" s="16"/>
      <c r="H177" s="16"/>
      <c r="I177" s="16"/>
    </row>
    <row r="178" spans="1:9">
      <c r="A178" s="15"/>
      <c r="C178" s="17"/>
      <c r="D178" s="16"/>
      <c r="E178" s="16"/>
      <c r="F178" s="16"/>
      <c r="G178" s="16"/>
      <c r="H178" s="16"/>
      <c r="I178" s="16"/>
    </row>
    <row r="179" spans="1:9">
      <c r="A179" s="15"/>
      <c r="C179" s="17"/>
      <c r="D179" s="16"/>
      <c r="E179" s="16"/>
      <c r="F179" s="16"/>
      <c r="G179" s="16"/>
      <c r="H179" s="16"/>
      <c r="I179" s="16"/>
    </row>
    <row r="180" spans="1:9">
      <c r="A180" s="15"/>
      <c r="C180" s="17"/>
      <c r="D180" s="16"/>
      <c r="E180" s="16"/>
      <c r="F180" s="16"/>
      <c r="G180" s="16"/>
      <c r="H180" s="16"/>
      <c r="I180" s="16"/>
    </row>
    <row r="181" spans="1:9">
      <c r="A181" s="15"/>
      <c r="C181" s="17"/>
      <c r="D181" s="16"/>
      <c r="E181" s="16"/>
      <c r="F181" s="16"/>
      <c r="G181" s="16"/>
      <c r="H181" s="16"/>
      <c r="I181" s="16"/>
    </row>
    <row r="182" spans="1:9">
      <c r="A182" s="15"/>
      <c r="C182" s="17"/>
      <c r="D182" s="16"/>
      <c r="E182" s="16"/>
      <c r="F182" s="16"/>
      <c r="G182" s="16"/>
      <c r="H182" s="16"/>
      <c r="I182" s="16"/>
    </row>
    <row r="183" spans="1:9">
      <c r="A183" s="15"/>
      <c r="C183" s="17"/>
      <c r="D183" s="16"/>
      <c r="E183" s="16"/>
      <c r="F183" s="16"/>
      <c r="G183" s="16"/>
      <c r="H183" s="16"/>
      <c r="I183" s="16"/>
    </row>
    <row r="184" spans="1:9">
      <c r="A184" s="15"/>
      <c r="C184" s="17"/>
      <c r="D184" s="16"/>
      <c r="E184" s="16"/>
      <c r="F184" s="16"/>
      <c r="G184" s="16"/>
      <c r="H184" s="16"/>
      <c r="I184" s="16"/>
    </row>
    <row r="185" spans="1:9">
      <c r="A185" s="15"/>
      <c r="C185" s="17"/>
      <c r="D185" s="16"/>
      <c r="E185" s="16"/>
      <c r="F185" s="16"/>
      <c r="G185" s="16"/>
      <c r="H185" s="16"/>
      <c r="I185" s="16"/>
    </row>
    <row r="186" spans="1:9">
      <c r="A186" s="21"/>
    </row>
    <row r="187" spans="1:9">
      <c r="A187" s="21"/>
    </row>
    <row r="188" spans="1:9">
      <c r="A188" s="21"/>
    </row>
    <row r="189" spans="1:9">
      <c r="A189" s="21"/>
    </row>
    <row r="190" spans="1:9">
      <c r="A190" s="21"/>
    </row>
    <row r="191" spans="1:9">
      <c r="A191" s="21"/>
    </row>
    <row r="192" spans="1:9">
      <c r="A192" s="21"/>
    </row>
    <row r="193" spans="1:1">
      <c r="A193" s="21"/>
    </row>
    <row r="194" spans="1:1">
      <c r="A194" s="21"/>
    </row>
    <row r="195" spans="1:1">
      <c r="A195" s="21"/>
    </row>
    <row r="196" spans="1:1">
      <c r="A196" s="21"/>
    </row>
    <row r="197" spans="1:1">
      <c r="A197" s="21"/>
    </row>
    <row r="198" spans="1:1">
      <c r="A198" s="21"/>
    </row>
    <row r="199" spans="1:1">
      <c r="A199" s="21"/>
    </row>
    <row r="200" spans="1:1">
      <c r="A200" s="21"/>
    </row>
    <row r="201" spans="1:1">
      <c r="A201" s="21"/>
    </row>
    <row r="202" spans="1:1">
      <c r="A202" s="21"/>
    </row>
    <row r="203" spans="1:1">
      <c r="A203" s="21"/>
    </row>
    <row r="204" spans="1:1">
      <c r="A204" s="21"/>
    </row>
    <row r="205" spans="1:1">
      <c r="A205" s="21"/>
    </row>
    <row r="206" spans="1:1">
      <c r="A206" s="21"/>
    </row>
    <row r="207" spans="1:1">
      <c r="A207" s="21"/>
    </row>
    <row r="208" spans="1:1">
      <c r="A208" s="21"/>
    </row>
    <row r="209" spans="1:1">
      <c r="A209" s="21"/>
    </row>
    <row r="210" spans="1:1">
      <c r="A210" s="21"/>
    </row>
    <row r="211" spans="1:1">
      <c r="A211" s="21"/>
    </row>
    <row r="212" spans="1:1">
      <c r="A212" s="21"/>
    </row>
    <row r="213" spans="1:1">
      <c r="A213" s="21"/>
    </row>
    <row r="214" spans="1:1">
      <c r="A214" s="21"/>
    </row>
    <row r="215" spans="1:1">
      <c r="A215" s="21"/>
    </row>
    <row r="216" spans="1:1">
      <c r="A216" s="21"/>
    </row>
    <row r="217" spans="1:1">
      <c r="A217" s="21"/>
    </row>
    <row r="218" spans="1:1">
      <c r="A218" s="21"/>
    </row>
    <row r="219" spans="1:1">
      <c r="A219" s="21"/>
    </row>
    <row r="220" spans="1:1">
      <c r="A220" s="21"/>
    </row>
    <row r="221" spans="1:1">
      <c r="A221" s="21"/>
    </row>
    <row r="222" spans="1:1">
      <c r="A222" s="21"/>
    </row>
    <row r="223" spans="1:1">
      <c r="A223" s="21"/>
    </row>
    <row r="224" spans="1:1">
      <c r="A224" s="21"/>
    </row>
    <row r="225" spans="1:1">
      <c r="A225" s="21"/>
    </row>
    <row r="226" spans="1:1">
      <c r="A226" s="21"/>
    </row>
    <row r="227" spans="1:1">
      <c r="A227" s="21"/>
    </row>
    <row r="228" spans="1:1">
      <c r="A228" s="21"/>
    </row>
    <row r="229" spans="1:1">
      <c r="A229" s="21"/>
    </row>
    <row r="230" spans="1:1">
      <c r="A230" s="21"/>
    </row>
    <row r="231" spans="1:1">
      <c r="A231" s="21"/>
    </row>
    <row r="232" spans="1:1">
      <c r="A232" s="21"/>
    </row>
    <row r="233" spans="1:1">
      <c r="A233" s="21"/>
    </row>
    <row r="234" spans="1:1">
      <c r="A234" s="21"/>
    </row>
    <row r="235" spans="1:1">
      <c r="A235" s="21"/>
    </row>
    <row r="236" spans="1:1">
      <c r="A236" s="21"/>
    </row>
    <row r="237" spans="1:1">
      <c r="A237" s="21"/>
    </row>
    <row r="238" spans="1:1">
      <c r="A238" s="21"/>
    </row>
    <row r="239" spans="1:1">
      <c r="A239" s="21"/>
    </row>
    <row r="240" spans="1:1">
      <c r="A240" s="21"/>
    </row>
    <row r="241" spans="1:1">
      <c r="A241" s="21"/>
    </row>
    <row r="242" spans="1:1">
      <c r="A242" s="21"/>
    </row>
    <row r="243" spans="1:1">
      <c r="A243" s="21"/>
    </row>
    <row r="244" spans="1:1">
      <c r="A244" s="21"/>
    </row>
    <row r="245" spans="1:1">
      <c r="A245" s="21"/>
    </row>
    <row r="246" spans="1:1">
      <c r="A246" s="21"/>
    </row>
    <row r="247" spans="1:1">
      <c r="A247" s="21"/>
    </row>
    <row r="248" spans="1:1">
      <c r="A248" s="21"/>
    </row>
    <row r="249" spans="1:1">
      <c r="A249" s="21"/>
    </row>
    <row r="250" spans="1:1">
      <c r="A250" s="21"/>
    </row>
    <row r="251" spans="1:1">
      <c r="A251" s="21"/>
    </row>
    <row r="252" spans="1:1">
      <c r="A252" s="21"/>
    </row>
    <row r="253" spans="1:1">
      <c r="A253" s="21"/>
    </row>
    <row r="254" spans="1:1">
      <c r="A254" s="21"/>
    </row>
    <row r="255" spans="1:1">
      <c r="A255" s="21"/>
    </row>
    <row r="256" spans="1:1">
      <c r="A256" s="21"/>
    </row>
    <row r="257" spans="1:1">
      <c r="A257" s="21"/>
    </row>
    <row r="258" spans="1:1">
      <c r="A258" s="21"/>
    </row>
    <row r="259" spans="1:1">
      <c r="A259" s="21"/>
    </row>
    <row r="260" spans="1:1">
      <c r="A260" s="21"/>
    </row>
    <row r="261" spans="1:1">
      <c r="A261" s="21"/>
    </row>
    <row r="262" spans="1:1">
      <c r="A262" s="21"/>
    </row>
    <row r="263" spans="1:1">
      <c r="A263" s="21"/>
    </row>
    <row r="264" spans="1:1">
      <c r="A264" s="21"/>
    </row>
    <row r="265" spans="1:1">
      <c r="A265" s="21"/>
    </row>
    <row r="266" spans="1:1">
      <c r="A266" s="21"/>
    </row>
    <row r="267" spans="1:1">
      <c r="A267" s="21"/>
    </row>
    <row r="268" spans="1:1">
      <c r="A268" s="21"/>
    </row>
    <row r="269" spans="1:1">
      <c r="A269" s="21"/>
    </row>
    <row r="270" spans="1:1">
      <c r="A270" s="21"/>
    </row>
    <row r="271" spans="1:1">
      <c r="A271" s="21"/>
    </row>
    <row r="272" spans="1:1">
      <c r="A272" s="21"/>
    </row>
    <row r="273" spans="1:1">
      <c r="A273" s="21"/>
    </row>
    <row r="274" spans="1:1">
      <c r="A274" s="21"/>
    </row>
    <row r="275" spans="1:1">
      <c r="A275" s="21"/>
    </row>
    <row r="276" spans="1:1">
      <c r="A276" s="21"/>
    </row>
    <row r="277" spans="1:1">
      <c r="A277" s="21"/>
    </row>
    <row r="278" spans="1:1">
      <c r="A278" s="21"/>
    </row>
    <row r="279" spans="1:1">
      <c r="A279" s="21"/>
    </row>
    <row r="280" spans="1:1">
      <c r="A280" s="21"/>
    </row>
    <row r="281" spans="1:1">
      <c r="A281" s="21"/>
    </row>
    <row r="282" spans="1:1">
      <c r="A282" s="21"/>
    </row>
    <row r="283" spans="1:1">
      <c r="A283" s="21"/>
    </row>
    <row r="284" spans="1:1">
      <c r="A284" s="21"/>
    </row>
    <row r="285" spans="1:1">
      <c r="A285" s="21"/>
    </row>
    <row r="286" spans="1:1">
      <c r="A286" s="21"/>
    </row>
    <row r="287" spans="1:1">
      <c r="A287" s="21"/>
    </row>
    <row r="288" spans="1:1">
      <c r="A288" s="21"/>
    </row>
    <row r="289" spans="1:1">
      <c r="A289" s="21"/>
    </row>
    <row r="290" spans="1:1">
      <c r="A290" s="21"/>
    </row>
    <row r="291" spans="1:1">
      <c r="A291" s="21"/>
    </row>
    <row r="292" spans="1:1">
      <c r="A292" s="21"/>
    </row>
    <row r="293" spans="1:1">
      <c r="A293" s="21"/>
    </row>
    <row r="294" spans="1:1">
      <c r="A294" s="21"/>
    </row>
    <row r="295" spans="1:1">
      <c r="A295" s="21"/>
    </row>
    <row r="296" spans="1:1">
      <c r="A296" s="21"/>
    </row>
    <row r="297" spans="1:1">
      <c r="A297" s="21"/>
    </row>
    <row r="298" spans="1:1">
      <c r="A298" s="21"/>
    </row>
    <row r="299" spans="1:1">
      <c r="A299" s="21"/>
    </row>
    <row r="300" spans="1:1">
      <c r="A300" s="21"/>
    </row>
    <row r="301" spans="1:1">
      <c r="A301" s="21"/>
    </row>
    <row r="302" spans="1:1">
      <c r="A302" s="21"/>
    </row>
    <row r="303" spans="1:1">
      <c r="A303" s="21"/>
    </row>
    <row r="304" spans="1:1">
      <c r="A304" s="21"/>
    </row>
    <row r="305" spans="1:1">
      <c r="A305" s="21"/>
    </row>
    <row r="306" spans="1:1">
      <c r="A306" s="21"/>
    </row>
    <row r="307" spans="1:1">
      <c r="A307" s="21"/>
    </row>
    <row r="308" spans="1:1">
      <c r="A308" s="21"/>
    </row>
    <row r="309" spans="1:1">
      <c r="A309" s="21"/>
    </row>
    <row r="310" spans="1:1">
      <c r="A310" s="21"/>
    </row>
    <row r="311" spans="1:1">
      <c r="A311" s="21"/>
    </row>
    <row r="312" spans="1:1">
      <c r="A312" s="21"/>
    </row>
    <row r="313" spans="1:1">
      <c r="A313" s="21"/>
    </row>
    <row r="314" spans="1:1">
      <c r="A314" s="21"/>
    </row>
    <row r="315" spans="1:1">
      <c r="A315" s="21"/>
    </row>
    <row r="316" spans="1:1">
      <c r="A316" s="21"/>
    </row>
    <row r="317" spans="1:1">
      <c r="A317" s="21"/>
    </row>
    <row r="318" spans="1:1">
      <c r="A318" s="21"/>
    </row>
    <row r="319" spans="1:1">
      <c r="A319" s="21"/>
    </row>
    <row r="320" spans="1:1">
      <c r="A320" s="21"/>
    </row>
    <row r="321" spans="1:1">
      <c r="A321" s="21"/>
    </row>
    <row r="322" spans="1:1">
      <c r="A322" s="21"/>
    </row>
    <row r="323" spans="1:1">
      <c r="A323" s="21"/>
    </row>
    <row r="324" spans="1:1">
      <c r="A324" s="21"/>
    </row>
    <row r="325" spans="1:1">
      <c r="A325" s="21"/>
    </row>
    <row r="326" spans="1:1">
      <c r="A326" s="21"/>
    </row>
    <row r="327" spans="1:1">
      <c r="A327" s="21"/>
    </row>
    <row r="328" spans="1:1">
      <c r="A328" s="21"/>
    </row>
    <row r="329" spans="1:1">
      <c r="A329" s="21"/>
    </row>
    <row r="330" spans="1:1">
      <c r="A330" s="21"/>
    </row>
    <row r="331" spans="1:1">
      <c r="A331" s="21"/>
    </row>
    <row r="332" spans="1:1">
      <c r="A332" s="21"/>
    </row>
    <row r="333" spans="1:1">
      <c r="A333" s="21"/>
    </row>
    <row r="334" spans="1:1">
      <c r="A334" s="21"/>
    </row>
    <row r="335" spans="1:1">
      <c r="A335" s="21"/>
    </row>
    <row r="336" spans="1:1">
      <c r="A336" s="21"/>
    </row>
    <row r="337" spans="1:1">
      <c r="A337" s="21"/>
    </row>
    <row r="338" spans="1:1">
      <c r="A338" s="21"/>
    </row>
    <row r="339" spans="1:1">
      <c r="A339" s="21"/>
    </row>
    <row r="340" spans="1:1">
      <c r="A340" s="21"/>
    </row>
    <row r="341" spans="1:1">
      <c r="A341" s="21"/>
    </row>
    <row r="342" spans="1:1">
      <c r="A342" s="21"/>
    </row>
    <row r="343" spans="1:1">
      <c r="A343" s="21"/>
    </row>
    <row r="344" spans="1:1">
      <c r="A344" s="21"/>
    </row>
    <row r="345" spans="1:1">
      <c r="A345" s="21"/>
    </row>
    <row r="346" spans="1:1">
      <c r="A346" s="21"/>
    </row>
    <row r="347" spans="1:1">
      <c r="A347" s="21"/>
    </row>
    <row r="348" spans="1:1">
      <c r="A348" s="21"/>
    </row>
    <row r="349" spans="1:1">
      <c r="A349" s="21"/>
    </row>
    <row r="350" spans="1:1">
      <c r="A350" s="21"/>
    </row>
    <row r="351" spans="1:1">
      <c r="A351" s="21"/>
    </row>
    <row r="352" spans="1:1">
      <c r="A352" s="21"/>
    </row>
  </sheetData>
  <mergeCells count="55">
    <mergeCell ref="C147:E147"/>
    <mergeCell ref="C148:E148"/>
    <mergeCell ref="G147:I147"/>
    <mergeCell ref="G148:I148"/>
    <mergeCell ref="B20:E20"/>
    <mergeCell ref="B22:E22"/>
    <mergeCell ref="B23:E23"/>
    <mergeCell ref="B25:E25"/>
    <mergeCell ref="G23:H23"/>
    <mergeCell ref="G24:H24"/>
    <mergeCell ref="A37:I37"/>
    <mergeCell ref="A30:I30"/>
    <mergeCell ref="D34:D35"/>
    <mergeCell ref="E34:E35"/>
    <mergeCell ref="F34:I34"/>
    <mergeCell ref="C34:C35"/>
    <mergeCell ref="G17:H17"/>
    <mergeCell ref="G18:H18"/>
    <mergeCell ref="G21:H21"/>
    <mergeCell ref="G22:H22"/>
    <mergeCell ref="G6:H6"/>
    <mergeCell ref="G7:H7"/>
    <mergeCell ref="G19:H19"/>
    <mergeCell ref="G20:H20"/>
    <mergeCell ref="G1:I1"/>
    <mergeCell ref="G2:I2"/>
    <mergeCell ref="G3:I3"/>
    <mergeCell ref="B27:E27"/>
    <mergeCell ref="B28:E28"/>
    <mergeCell ref="B26:F26"/>
    <mergeCell ref="B16:E16"/>
    <mergeCell ref="B24:E24"/>
    <mergeCell ref="B21:E21"/>
    <mergeCell ref="B19:E19"/>
    <mergeCell ref="G4:I4"/>
    <mergeCell ref="G5:I5"/>
    <mergeCell ref="B17:F17"/>
    <mergeCell ref="B18:E18"/>
    <mergeCell ref="H13:I13"/>
    <mergeCell ref="H16:I16"/>
    <mergeCell ref="A32:I32"/>
    <mergeCell ref="A34:A35"/>
    <mergeCell ref="B34:B35"/>
    <mergeCell ref="C144:E144"/>
    <mergeCell ref="G144:I144"/>
    <mergeCell ref="A38:I38"/>
    <mergeCell ref="C143:E143"/>
    <mergeCell ref="G143:I143"/>
    <mergeCell ref="A133:B133"/>
    <mergeCell ref="A74:I74"/>
    <mergeCell ref="A119:I119"/>
    <mergeCell ref="A109:I109"/>
    <mergeCell ref="A102:I102"/>
    <mergeCell ref="A50:I50"/>
    <mergeCell ref="C97:I97"/>
  </mergeCells>
  <phoneticPr fontId="3" type="noConversion"/>
  <printOptions horizontalCentered="1"/>
  <pageMargins left="1.1811023622047245" right="0.39370078740157483" top="0.78740157480314965" bottom="0.59842519685039375" header="0" footer="0"/>
  <pageSetup paperSize="9" scale="48" fitToHeight="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I. Фін план</vt:lpstr>
      <vt:lpstr>'I. Фін план'!Заголовки_для_печати</vt:lpstr>
      <vt:lpstr>'I. Фін план'!Область_печати</vt:lpstr>
    </vt:vector>
  </TitlesOfParts>
  <Company>ME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</dc:creator>
  <cp:lastModifiedBy>admin</cp:lastModifiedBy>
  <cp:lastPrinted>2024-11-18T07:40:43Z</cp:lastPrinted>
  <dcterms:created xsi:type="dcterms:W3CDTF">2003-03-13T16:00:22Z</dcterms:created>
  <dcterms:modified xsi:type="dcterms:W3CDTF">2024-11-18T07:53:15Z</dcterms:modified>
</cp:coreProperties>
</file>